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bankofthailand-my.sharepoint.com/personal/pornpanr_bot_or_th/Documents/นปก/บัญชี/"/>
    </mc:Choice>
  </mc:AlternateContent>
  <xr:revisionPtr revIDLastSave="630" documentId="8_{3E949D11-E9FA-45B6-AD67-BA8D50B69DAA}" xr6:coauthVersionLast="47" xr6:coauthVersionMax="47" xr10:uidLastSave="{7BA4D1E6-F3E8-4F39-BBCF-8965B640530D}"/>
  <bookViews>
    <workbookView xWindow="19090" yWindow="-110" windowWidth="25820" windowHeight="14020" xr2:uid="{00000000-000D-0000-FFFF-FFFF00000000}"/>
  </bookViews>
  <sheets>
    <sheet name="นปก." sheetId="3" r:id="rId1"/>
    <sheet name="20240827" sheetId="5" r:id="rId2"/>
  </sheets>
  <definedNames>
    <definedName name="_xlnm.Print_Area" localSheetId="0">นปก.!$A$1:$I$7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3" l="1"/>
  <c r="G7" i="3"/>
  <c r="F7" i="3"/>
  <c r="D7" i="3" l="1"/>
  <c r="C7" i="3"/>
  <c r="I6" i="3"/>
  <c r="I5" i="3"/>
  <c r="A3" i="3"/>
  <c r="E5" i="5" l="1"/>
  <c r="D5" i="3" l="1"/>
  <c r="D6" i="3"/>
  <c r="B5" i="3"/>
  <c r="B6" i="3"/>
  <c r="A1" i="3"/>
  <c r="A2" i="3"/>
</calcChain>
</file>

<file path=xl/sharedStrings.xml><?xml version="1.0" encoding="utf-8"?>
<sst xmlns="http://schemas.openxmlformats.org/spreadsheetml/2006/main" count="36" uniqueCount="30">
  <si>
    <t>เลขที่และวันที่ของสัญญา
หรือข้อตกลงในการซื้อหรือจ้าง</t>
  </si>
  <si>
    <t>เหตุผลที่คัดเลือกโดยสรุป</t>
  </si>
  <si>
    <t xml:space="preserve"> ผู้ได้รับการคัดเลือกและ
ราคาที่ตกลงซื้อหรือจ้าง</t>
  </si>
  <si>
    <t>รายชื่อผู้เสนอราคา  / ราคาที่เสนอ</t>
  </si>
  <si>
    <t>วิธีจัดหา</t>
  </si>
  <si>
    <t>งานที่จัดซื้อหรือจัดจ้าง</t>
  </si>
  <si>
    <t>ลำดับที่</t>
  </si>
  <si>
    <t>ราคากลาง (หยวน)</t>
  </si>
  <si>
    <t>เฉพาะเจาะจง</t>
  </si>
  <si>
    <t>มีคุณสมบัติเป็นไปตามเงื่อนไขที่กำหนด</t>
  </si>
  <si>
    <t>郭东磊 / 160.00 RMB</t>
  </si>
  <si>
    <t>วงเงินที่จัดซื้อหรือ
จัดจ้าง
(หยวน)</t>
  </si>
  <si>
    <t>王丽珍 / 600.00 RMB</t>
  </si>
  <si>
    <t>Date:</t>
  </si>
  <si>
    <t xml:space="preserve">Office Supplies </t>
  </si>
  <si>
    <t>No.</t>
  </si>
  <si>
    <t>Item</t>
  </si>
  <si>
    <t>Amount</t>
  </si>
  <si>
    <t>Price in RMB</t>
  </si>
  <si>
    <t>Date</t>
  </si>
  <si>
    <t>Company Name</t>
  </si>
  <si>
    <t>Invoice No.</t>
  </si>
  <si>
    <t>GRAND TOTAL</t>
  </si>
  <si>
    <t>Company Seal: _______________________________</t>
  </si>
  <si>
    <t>Authorized Person: ____________________________</t>
  </si>
  <si>
    <t>Medicine</t>
  </si>
  <si>
    <t>August 27,2024</t>
  </si>
  <si>
    <t>北京百惠堂科贸有限公司</t>
  </si>
  <si>
    <t>24112000000115431042</t>
  </si>
  <si>
    <t>ยาสามัญประจำบ้าน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</si>
</sst>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m\ d\,\ yyyy;@"/>
  </numFmts>
  <fonts count="17" x14ac:knownFonts="1">
    <font>
      <sz val="11"/>
      <color theme="1"/>
      <name val="Calibri"/>
      <family val="2"/>
      <scheme val="minor"/>
    </font>
    <font>
      <sz val="16"/>
      <color theme="1"/>
      <name val="TH Sarabun New"/>
      <family val="2"/>
    </font>
    <font>
      <sz val="16"/>
      <name val="TH Sarabun New"/>
      <family val="2"/>
    </font>
    <font>
      <sz val="18"/>
      <name val="TH Sarabun New"/>
      <family val="2"/>
    </font>
    <font>
      <sz val="22"/>
      <name val="TH Sarabun New"/>
      <family val="2"/>
    </font>
    <font>
      <sz val="8"/>
      <name val="Calibri"/>
      <family val="2"/>
      <scheme val="minor"/>
    </font>
    <font>
      <sz val="12"/>
      <name val="SimSun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b/>
      <sz val="16"/>
      <color theme="1"/>
      <name val="Calibri"/>
      <family val="2"/>
    </font>
    <font>
      <b/>
      <sz val="12"/>
      <color theme="1"/>
      <name val="Calibri Light"/>
      <family val="2"/>
    </font>
    <font>
      <b/>
      <sz val="12"/>
      <color theme="1"/>
      <name val="Calibri"/>
      <family val="2"/>
    </font>
    <font>
      <sz val="10"/>
      <color theme="1"/>
      <name val="Calibri Light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rgb="FF000000"/>
      <name val="Calibri Light"/>
      <family val="2"/>
    </font>
    <font>
      <b/>
      <sz val="9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4" fontId="1" fillId="0" borderId="0" xfId="0" applyNumberFormat="1" applyFont="1"/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" fontId="1" fillId="0" borderId="0" xfId="0" applyNumberFormat="1" applyFont="1"/>
    <xf numFmtId="0" fontId="2" fillId="2" borderId="1" xfId="0" quotePrefix="1" applyFont="1" applyFill="1" applyBorder="1" applyAlignment="1">
      <alignment horizontal="left" vertical="center" wrapText="1"/>
    </xf>
    <xf numFmtId="15" fontId="0" fillId="0" borderId="11" xfId="0" applyNumberFormat="1" applyBorder="1" applyAlignment="1">
      <alignment horizontal="right" vertical="center"/>
    </xf>
    <xf numFmtId="2" fontId="0" fillId="0" borderId="0" xfId="0" applyNumberFormat="1"/>
    <xf numFmtId="2" fontId="8" fillId="0" borderId="11" xfId="0" applyNumberFormat="1" applyFont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2" fontId="10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quotePrefix="1" applyFont="1" applyAlignment="1">
      <alignment horizontal="right" vertical="center" wrapText="1"/>
    </xf>
    <xf numFmtId="2" fontId="8" fillId="3" borderId="11" xfId="0" applyNumberFormat="1" applyFont="1" applyFill="1" applyBorder="1" applyAlignment="1">
      <alignment horizontal="center" vertical="center"/>
    </xf>
    <xf numFmtId="2" fontId="8" fillId="3" borderId="11" xfId="0" applyNumberFormat="1" applyFont="1" applyFill="1" applyBorder="1" applyAlignment="1">
      <alignment horizontal="right" vertical="center"/>
    </xf>
    <xf numFmtId="0" fontId="13" fillId="0" borderId="0" xfId="0" applyFont="1"/>
    <xf numFmtId="0" fontId="0" fillId="0" borderId="0" xfId="0" applyAlignment="1">
      <alignment horizontal="center"/>
    </xf>
    <xf numFmtId="43" fontId="4" fillId="2" borderId="1" xfId="1" applyFont="1" applyFill="1" applyBorder="1" applyAlignment="1">
      <alignment horizontal="right" vertical="center" wrapText="1"/>
    </xf>
    <xf numFmtId="2" fontId="12" fillId="0" borderId="0" xfId="0" applyNumberFormat="1" applyFont="1" applyAlignment="1">
      <alignment horizontal="right" vertical="center"/>
    </xf>
    <xf numFmtId="0" fontId="13" fillId="3" borderId="14" xfId="0" applyFont="1" applyFill="1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15" fontId="16" fillId="0" borderId="1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2" fontId="8" fillId="3" borderId="11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5"/>
  <sheetViews>
    <sheetView tabSelected="1" view="pageLayout" zoomScale="85" zoomScaleNormal="100" zoomScalePageLayoutView="85" workbookViewId="0">
      <selection activeCell="G10" sqref="G10"/>
    </sheetView>
  </sheetViews>
  <sheetFormatPr defaultColWidth="9" defaultRowHeight="24" x14ac:dyDescent="0.8"/>
  <cols>
    <col min="1" max="1" width="7.6328125" style="1" customWidth="1"/>
    <col min="2" max="2" width="41.1796875" style="1" customWidth="1"/>
    <col min="3" max="3" width="17.81640625" style="1" customWidth="1"/>
    <col min="4" max="4" width="13.54296875" style="1" bestFit="1" customWidth="1"/>
    <col min="5" max="5" width="13.26953125" style="1" customWidth="1"/>
    <col min="6" max="7" width="41.90625" style="1" customWidth="1"/>
    <col min="8" max="8" width="21" style="1" customWidth="1"/>
    <col min="9" max="9" width="23.08984375" style="1" customWidth="1"/>
    <col min="10" max="16384" width="9" style="1"/>
  </cols>
  <sheetData>
    <row r="1" spans="1:9" ht="27" x14ac:dyDescent="0.8">
      <c r="A1" s="33" t="str">
        <f>"สรุปผลการดำเนินการจัดซื้อจัดจ้างในรอบ เดือน "&amp;TEXT($I$25,"[$-th-TH,107]MMMM YYYY")</f>
        <v>สรุปผลการดำเนินการจัดซื้อจัดจ้างในรอบ เดือน สิงหาคม 2567</v>
      </c>
      <c r="B1" s="34"/>
      <c r="C1" s="34"/>
      <c r="D1" s="34"/>
      <c r="E1" s="34"/>
      <c r="F1" s="34"/>
      <c r="G1" s="34"/>
      <c r="H1" s="34"/>
      <c r="I1" s="35"/>
    </row>
    <row r="2" spans="1:9" ht="25" customHeight="1" x14ac:dyDescent="0.8">
      <c r="A2" s="36" t="str">
        <f>"สำนักงานตัวแทนธนาคารแห่งประเทศไทย กรุงปักกิ่ง ฝ่ายบริหารเงินสำรอง ธนาคารแห่งประเทศไทย"</f>
        <v>สำนักงานตัวแทนธนาคารแห่งประเทศไทย กรุงปักกิ่ง ฝ่ายบริหารเงินสำรอง ธนาคารแห่งประเทศไทย</v>
      </c>
      <c r="B2" s="37"/>
      <c r="C2" s="37"/>
      <c r="D2" s="37"/>
      <c r="E2" s="37"/>
      <c r="F2" s="37"/>
      <c r="G2" s="37"/>
      <c r="H2" s="37"/>
      <c r="I2" s="38"/>
    </row>
    <row r="3" spans="1:9" ht="27" x14ac:dyDescent="0.8">
      <c r="A3" s="39" t="str">
        <f>"วันที่ 1- "&amp;IF(OR(MONTH(I25)=1,MONTH(I25)=3,MONTH(I25)=5,MONTH(I25)=7,MONTH(I25)=8,MONTH(I25)=10,MONTH(I25)=12),31,IF(MONTH(I25)=2,DAY(EDATE(I25,0)),30))&amp;" "&amp;TEXT($I$25,"[$-th-TH,107]MMMM YYYY")</f>
        <v>วันที่ 1- 31 สิงหาคม 2567</v>
      </c>
      <c r="B3" s="40"/>
      <c r="C3" s="40"/>
      <c r="D3" s="40"/>
      <c r="E3" s="40"/>
      <c r="F3" s="40"/>
      <c r="G3" s="40"/>
      <c r="H3" s="40"/>
      <c r="I3" s="41"/>
    </row>
    <row r="4" spans="1:9" ht="72" x14ac:dyDescent="0.8">
      <c r="A4" s="8" t="s">
        <v>6</v>
      </c>
      <c r="B4" s="9" t="s">
        <v>5</v>
      </c>
      <c r="C4" s="9" t="s">
        <v>11</v>
      </c>
      <c r="D4" s="9" t="s">
        <v>7</v>
      </c>
      <c r="E4" s="9" t="s">
        <v>4</v>
      </c>
      <c r="F4" s="9" t="s">
        <v>3</v>
      </c>
      <c r="G4" s="9" t="s">
        <v>2</v>
      </c>
      <c r="H4" s="9" t="s">
        <v>1</v>
      </c>
      <c r="I4" s="9" t="s">
        <v>0</v>
      </c>
    </row>
    <row r="5" spans="1:9" ht="72" x14ac:dyDescent="0.8">
      <c r="A5" s="3">
        <v>1</v>
      </c>
      <c r="B5" s="4" t="str">
        <f>"ค่าทำความสะอาดสำนักงาน เดือน "&amp;TEXT($I$25,"[$-th-TH,107]MMM YY")</f>
        <v>ค่าทำความสะอาดสำนักงาน เดือน ส.ค. 67</v>
      </c>
      <c r="C5" s="26">
        <v>600</v>
      </c>
      <c r="D5" s="26">
        <f t="shared" ref="D5:D7" si="0">+C5</f>
        <v>600</v>
      </c>
      <c r="E5" s="2" t="s">
        <v>8</v>
      </c>
      <c r="F5" s="6" t="s">
        <v>12</v>
      </c>
      <c r="G5" s="6" t="s">
        <v>12</v>
      </c>
      <c r="H5" s="4" t="s">
        <v>9</v>
      </c>
      <c r="I5" s="5" t="str">
        <f>"1000050001202408210922798653324"&amp;" ลงวันที่ 21 "&amp;TEXT($I$25,"[$-th-TH,107]MMM YY")</f>
        <v>1000050001202408210922798653324 ลงวันที่ 21 ส.ค. 67</v>
      </c>
    </row>
    <row r="6" spans="1:9" ht="72" x14ac:dyDescent="0.8">
      <c r="A6" s="3">
        <v>2</v>
      </c>
      <c r="B6" s="4" t="str">
        <f>"ค่าดูแลต้นไม้สำนักงาน เดือน "&amp;TEXT($I$25,"[$-th-TH,107]MMM YY")</f>
        <v>ค่าดูแลต้นไม้สำนักงาน เดือน ส.ค. 67</v>
      </c>
      <c r="C6" s="26">
        <v>160</v>
      </c>
      <c r="D6" s="26">
        <f t="shared" si="0"/>
        <v>160</v>
      </c>
      <c r="E6" s="2" t="s">
        <v>8</v>
      </c>
      <c r="F6" s="6" t="s">
        <v>10</v>
      </c>
      <c r="G6" s="6" t="s">
        <v>10</v>
      </c>
      <c r="H6" s="4" t="s">
        <v>9</v>
      </c>
      <c r="I6" s="5" t="str">
        <f>"1000050001202408211127791795767"&amp;" ลงวันที่ 21 "&amp;TEXT($I$25,"[$-th-TH,107]MMM YY")</f>
        <v>1000050001202408211127791795767 ลงวันที่ 21 ส.ค. 67</v>
      </c>
    </row>
    <row r="7" spans="1:9" ht="48" x14ac:dyDescent="0.8">
      <c r="A7" s="3">
        <v>3</v>
      </c>
      <c r="B7" s="4" t="s">
        <v>29</v>
      </c>
      <c r="C7" s="26">
        <f>+'20240827'!E4</f>
        <v>203.5</v>
      </c>
      <c r="D7" s="26">
        <f t="shared" si="0"/>
        <v>203.5</v>
      </c>
      <c r="E7" s="2" t="s">
        <v>8</v>
      </c>
      <c r="F7" s="6" t="str">
        <f>'20240827'!G4&amp;" / "&amp;TEXT('20240827'!E4,"#,##0.00")&amp;" RMB"</f>
        <v>北京百惠堂科贸有限公司 / 203.50 RMB</v>
      </c>
      <c r="G7" s="6" t="str">
        <f>+F7</f>
        <v>北京百惠堂科贸有限公司 / 203.50 RMB</v>
      </c>
      <c r="H7" s="4" t="s">
        <v>9</v>
      </c>
      <c r="I7" s="11" t="str">
        <f>'20240827'!H4
&amp;"ลงวันที่ "&amp;TEXT('20240827'!F4,"[$-th-TH,107]d mmm yy;@")</f>
        <v>24112000000115431042ลงวันที่ 27 ส.ค. 67</v>
      </c>
    </row>
    <row r="8" spans="1:9" ht="33" x14ac:dyDescent="0.8">
      <c r="A8" s="3"/>
      <c r="B8" s="4"/>
      <c r="C8" s="26"/>
      <c r="D8" s="26"/>
      <c r="E8" s="2"/>
      <c r="F8" s="6"/>
      <c r="G8" s="6"/>
      <c r="H8" s="4"/>
      <c r="I8" s="11"/>
    </row>
    <row r="9" spans="1:9" ht="33" x14ac:dyDescent="0.8">
      <c r="A9" s="3"/>
      <c r="B9" s="4"/>
      <c r="C9" s="26"/>
      <c r="D9" s="26"/>
      <c r="E9" s="2"/>
      <c r="F9" s="6"/>
      <c r="G9" s="6"/>
      <c r="H9" s="4"/>
      <c r="I9" s="11"/>
    </row>
    <row r="10" spans="1:9" ht="33" x14ac:dyDescent="0.8">
      <c r="A10" s="3"/>
      <c r="B10" s="4"/>
      <c r="C10" s="26"/>
      <c r="D10" s="26"/>
      <c r="E10" s="2"/>
      <c r="F10" s="6"/>
      <c r="G10" s="6"/>
      <c r="H10" s="4"/>
      <c r="I10" s="11"/>
    </row>
    <row r="11" spans="1:9" ht="33" x14ac:dyDescent="0.8">
      <c r="A11" s="3"/>
      <c r="B11" s="4"/>
      <c r="C11" s="26"/>
      <c r="D11" s="26"/>
      <c r="E11" s="2"/>
      <c r="F11" s="6"/>
      <c r="G11" s="6"/>
      <c r="H11" s="4"/>
      <c r="I11" s="11"/>
    </row>
    <row r="12" spans="1:9" ht="33" x14ac:dyDescent="0.8">
      <c r="A12" s="3"/>
      <c r="B12" s="4"/>
      <c r="C12" s="26"/>
      <c r="D12" s="26"/>
      <c r="E12" s="2"/>
      <c r="F12" s="6"/>
      <c r="G12" s="6"/>
      <c r="H12" s="4"/>
      <c r="I12" s="11"/>
    </row>
    <row r="13" spans="1:9" ht="33" x14ac:dyDescent="0.8">
      <c r="A13" s="3"/>
      <c r="B13" s="4"/>
      <c r="C13" s="26"/>
      <c r="D13" s="26"/>
      <c r="E13" s="2"/>
      <c r="F13" s="6"/>
      <c r="G13" s="6"/>
      <c r="H13" s="4"/>
      <c r="I13" s="11"/>
    </row>
    <row r="14" spans="1:9" ht="33" x14ac:dyDescent="0.8">
      <c r="A14" s="3"/>
      <c r="B14" s="4"/>
      <c r="C14" s="26"/>
      <c r="D14" s="26"/>
      <c r="E14" s="2"/>
      <c r="F14" s="6"/>
      <c r="G14" s="6"/>
      <c r="H14" s="4"/>
      <c r="I14" s="11"/>
    </row>
    <row r="15" spans="1:9" ht="33" x14ac:dyDescent="0.8">
      <c r="A15" s="3"/>
      <c r="B15" s="4"/>
      <c r="C15" s="26"/>
      <c r="D15" s="26"/>
      <c r="E15" s="2"/>
      <c r="F15" s="6"/>
      <c r="G15" s="6"/>
      <c r="H15" s="4"/>
      <c r="I15" s="11"/>
    </row>
    <row r="16" spans="1:9" ht="33" x14ac:dyDescent="0.8">
      <c r="A16" s="3"/>
      <c r="B16" s="4"/>
      <c r="C16" s="26"/>
      <c r="D16" s="26"/>
      <c r="E16" s="2"/>
      <c r="F16" s="6"/>
      <c r="G16" s="6"/>
      <c r="H16" s="4"/>
      <c r="I16" s="11"/>
    </row>
    <row r="17" spans="1:9" ht="33" x14ac:dyDescent="0.8">
      <c r="A17" s="3"/>
      <c r="B17" s="4"/>
      <c r="C17" s="26"/>
      <c r="D17" s="26"/>
      <c r="E17" s="2"/>
      <c r="F17" s="6"/>
      <c r="G17" s="6"/>
      <c r="H17" s="4"/>
      <c r="I17" s="11"/>
    </row>
    <row r="22" spans="1:9" x14ac:dyDescent="0.8">
      <c r="I22" s="7"/>
    </row>
    <row r="25" spans="1:9" x14ac:dyDescent="0.8">
      <c r="I25" s="10">
        <v>45533</v>
      </c>
    </row>
  </sheetData>
  <mergeCells count="3">
    <mergeCell ref="A1:I1"/>
    <mergeCell ref="A2:I2"/>
    <mergeCell ref="A3:I3"/>
  </mergeCells>
  <phoneticPr fontId="5" type="noConversion"/>
  <pageMargins left="0.70866141732283472" right="0.70866141732283472" top="0.74803149606299213" bottom="0.74803149606299213" header="0.31496062992125984" footer="0.31496062992125984"/>
  <pageSetup scale="55" fitToHeight="0" orientation="landscape" r:id="rId1"/>
  <headerFooter>
    <oddHeader xml:space="preserve">&amp;L&amp;"TH Sarabun New,Regular"&amp;16หน้าที่ &amp;P จาก &amp;N หน้า&amp;R&amp;"TH Sarabun New,Regular"&amp;16 แบบ สขร.1 &amp;"-,Regular"&amp;11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4F28B-2D61-49E9-BA4B-CDE6451F55DC}">
  <dimension ref="A1:M10"/>
  <sheetViews>
    <sheetView workbookViewId="0">
      <selection activeCell="I5" sqref="I5"/>
    </sheetView>
  </sheetViews>
  <sheetFormatPr defaultRowHeight="14.5" x14ac:dyDescent="0.35"/>
  <cols>
    <col min="1" max="1" width="6.08984375" customWidth="1"/>
    <col min="2" max="2" width="12.08984375" customWidth="1"/>
    <col min="3" max="3" width="4.453125" hidden="1" customWidth="1"/>
    <col min="4" max="4" width="7.36328125" style="25" customWidth="1"/>
    <col min="5" max="5" width="12" style="13" customWidth="1"/>
    <col min="6" max="6" width="12.6328125" bestFit="1" customWidth="1"/>
    <col min="7" max="7" width="22.36328125" customWidth="1"/>
    <col min="8" max="8" width="12.36328125" customWidth="1"/>
  </cols>
  <sheetData>
    <row r="1" spans="1:13" ht="23" customHeight="1" thickBot="1" x14ac:dyDescent="0.4">
      <c r="A1" s="12"/>
      <c r="B1" s="12"/>
      <c r="C1" s="12"/>
      <c r="D1" s="12"/>
      <c r="G1" s="14" t="s">
        <v>13</v>
      </c>
      <c r="H1" s="32" t="s">
        <v>26</v>
      </c>
    </row>
    <row r="2" spans="1:13" ht="39.5" customHeight="1" thickBot="1" x14ac:dyDescent="0.4">
      <c r="A2" s="42" t="s">
        <v>14</v>
      </c>
      <c r="B2" s="42"/>
      <c r="C2" s="42"/>
      <c r="D2" s="42"/>
      <c r="E2" s="42"/>
      <c r="F2" s="42"/>
      <c r="G2" s="42"/>
      <c r="H2" s="42"/>
    </row>
    <row r="3" spans="1:13" ht="28" customHeight="1" x14ac:dyDescent="0.35">
      <c r="A3" s="15" t="s">
        <v>15</v>
      </c>
      <c r="B3" s="43" t="s">
        <v>16</v>
      </c>
      <c r="C3" s="43"/>
      <c r="D3" s="15" t="s">
        <v>17</v>
      </c>
      <c r="E3" s="16" t="s">
        <v>18</v>
      </c>
      <c r="F3" s="15" t="s">
        <v>19</v>
      </c>
      <c r="G3" s="17" t="s">
        <v>20</v>
      </c>
      <c r="H3" s="17" t="s">
        <v>21</v>
      </c>
    </row>
    <row r="4" spans="1:13" ht="37.75" customHeight="1" x14ac:dyDescent="0.35">
      <c r="A4" s="18">
        <v>1</v>
      </c>
      <c r="B4" s="31" t="s">
        <v>25</v>
      </c>
      <c r="C4" s="19"/>
      <c r="D4" s="18">
        <v>1</v>
      </c>
      <c r="E4" s="27">
        <v>203.5</v>
      </c>
      <c r="F4" s="46">
        <v>45531</v>
      </c>
      <c r="G4" s="20" t="s">
        <v>27</v>
      </c>
      <c r="H4" s="21" t="s">
        <v>28</v>
      </c>
    </row>
    <row r="5" spans="1:13" ht="34.75" customHeight="1" thickBot="1" x14ac:dyDescent="0.4">
      <c r="A5" s="28"/>
      <c r="B5" s="44" t="s">
        <v>22</v>
      </c>
      <c r="C5" s="44"/>
      <c r="D5" s="44"/>
      <c r="E5" s="23">
        <f>SUM(E4:E4)</f>
        <v>203.5</v>
      </c>
      <c r="F5" s="22"/>
      <c r="G5" s="29"/>
      <c r="H5" s="30"/>
    </row>
    <row r="6" spans="1:13" ht="14" customHeight="1" x14ac:dyDescent="0.35">
      <c r="A6" s="45" t="s">
        <v>23</v>
      </c>
      <c r="B6" s="45"/>
      <c r="C6" s="45"/>
      <c r="D6" s="45"/>
      <c r="E6" s="45"/>
      <c r="F6" s="45"/>
      <c r="G6" s="45"/>
      <c r="H6" s="45"/>
    </row>
    <row r="7" spans="1:13" ht="14" customHeight="1" x14ac:dyDescent="0.35">
      <c r="A7" s="45"/>
      <c r="B7" s="45"/>
      <c r="C7" s="45"/>
      <c r="D7" s="45"/>
      <c r="E7" s="45"/>
      <c r="F7" s="45"/>
      <c r="G7" s="45"/>
      <c r="H7" s="45"/>
    </row>
    <row r="8" spans="1:13" ht="118.75" customHeight="1" x14ac:dyDescent="0.35">
      <c r="A8" s="45"/>
      <c r="B8" s="45"/>
      <c r="C8" s="45"/>
      <c r="D8" s="45"/>
      <c r="E8" s="45"/>
      <c r="F8" s="45"/>
      <c r="G8" s="45"/>
      <c r="H8" s="45"/>
      <c r="M8" s="24"/>
    </row>
    <row r="9" spans="1:13" ht="13.75" customHeight="1" x14ac:dyDescent="0.35">
      <c r="A9" s="45" t="s">
        <v>24</v>
      </c>
      <c r="B9" s="45"/>
      <c r="C9" s="45"/>
      <c r="D9" s="45"/>
      <c r="E9" s="45"/>
      <c r="F9" s="45"/>
      <c r="G9" s="45"/>
      <c r="H9" s="45"/>
    </row>
    <row r="10" spans="1:13" ht="51" customHeight="1" x14ac:dyDescent="0.35">
      <c r="A10" s="45"/>
      <c r="B10" s="45"/>
      <c r="C10" s="45"/>
      <c r="D10" s="45"/>
      <c r="E10" s="45"/>
      <c r="F10" s="45"/>
      <c r="G10" s="45"/>
      <c r="H10" s="45"/>
    </row>
  </sheetData>
  <mergeCells count="5">
    <mergeCell ref="A2:H2"/>
    <mergeCell ref="B3:C3"/>
    <mergeCell ref="B5:D5"/>
    <mergeCell ref="A6:H8"/>
    <mergeCell ref="A9:H10"/>
  </mergeCells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นปก.</vt:lpstr>
      <vt:lpstr>20240827</vt:lpstr>
      <vt:lpstr>นปก.!Print_Area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พิชญ์สินี บุญเสริม</dc:creator>
  <cp:lastModifiedBy>Pornpan Ruchiwanit (พรพรรณ รุจิวาณิชย์)</cp:lastModifiedBy>
  <cp:lastPrinted>2024-06-21T06:49:37Z</cp:lastPrinted>
  <dcterms:created xsi:type="dcterms:W3CDTF">2021-09-01T02:56:27Z</dcterms:created>
  <dcterms:modified xsi:type="dcterms:W3CDTF">2024-09-17T09:27:13Z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2021-09-01T03:03:29Z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7a27cc8a-7657-41f0-b693-69798b51ecd2</vt:lpwstr>
  </property>
  <property fmtid="{D5CDD505-2E9C-101B-9397-08002B2CF9AE}" pid="8" name="MSIP_Label_57ef099a-7fa4-4e34-953d-f6f34188ebfd_ContentBits">
    <vt:lpwstr>0</vt:lpwstr>
  </property>
</Properties>
</file>