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ทีมความเสี่ยงด้านตลาดและสภาพคล่อง\NSFR\"/>
    </mc:Choice>
  </mc:AlternateContent>
  <workbookProtection workbookAlgorithmName="SHA-512" workbookHashValue="mZiGHERMmGCN3T3REm446OFy2oKwIIqi4JxckzgJZBQp5eETvpCkEk/95b3SHtUuckr0RxhXwIPQ2yxtJ8EP+g==" workbookSaltValue="0SmfvdVmMIcAAiIudVNUYA==" workbookSpinCount="100000" lockStructure="1"/>
  <bookViews>
    <workbookView xWindow="0" yWindow="0" windowWidth="23040" windowHeight="9240"/>
  </bookViews>
  <sheets>
    <sheet name="แบบรายงาน NSFR" sheetId="1" r:id="rId1"/>
    <sheet name="วงเงิน Committed line" sheetId="4" r:id="rId2"/>
  </sheets>
  <externalReferences>
    <externalReference r:id="rId3"/>
  </externalReferences>
  <definedNames>
    <definedName name="Accounting">[1]Parameters!$D$192:$D$194</definedName>
    <definedName name="BankType">[1]Parameters!$D$195:$D$197</definedName>
    <definedName name="BankTypeNumeric">[1]Parameters!$C$198:$C$204</definedName>
    <definedName name="Group">[1]Parameters!$D$170:$D$171</definedName>
    <definedName name="LegalEntity">[1]Parameters!$D$343:$D$345</definedName>
    <definedName name="_xlnm.Print_Area" localSheetId="0">'แบบรายงาน NSFR'!$A$1:$O$244</definedName>
    <definedName name="QNumericZ100">[1]Parameters!$C$218:$C$318</definedName>
    <definedName name="RegDesks">[1]Parameters!$D$319:$D$339</definedName>
    <definedName name="UnitT">[1]Parameters!$E$172:$F$174</definedName>
    <definedName name="UnitW">[1]Parameters!$D$172:$D$174</definedName>
    <definedName name="YesNo">[1]Parameters!$D$167:$D$168</definedName>
  </definedNames>
  <calcPr calcId="152511"/>
</workbook>
</file>

<file path=xl/calcChain.xml><?xml version="1.0" encoding="utf-8"?>
<calcChain xmlns="http://schemas.openxmlformats.org/spreadsheetml/2006/main">
  <c r="F203" i="1" l="1"/>
  <c r="A208" i="1" l="1"/>
  <c r="R240" i="1" l="1"/>
  <c r="R75" i="1"/>
  <c r="R76" i="1"/>
  <c r="R78" i="1"/>
  <c r="R82" i="1"/>
  <c r="R84" i="1"/>
  <c r="R88" i="1"/>
  <c r="R90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3" i="1"/>
  <c r="R234" i="1"/>
  <c r="R235" i="1"/>
  <c r="F210" i="1" l="1"/>
  <c r="F212" i="1"/>
  <c r="F42" i="1"/>
  <c r="F48" i="1"/>
  <c r="B190" i="1" l="1"/>
  <c r="F218" i="1"/>
  <c r="F196" i="1" l="1"/>
  <c r="F190" i="1"/>
  <c r="F59" i="1"/>
  <c r="F55" i="1"/>
  <c r="F53" i="1"/>
  <c r="F47" i="1"/>
  <c r="D29" i="1"/>
  <c r="D24" i="1"/>
  <c r="E24" i="1"/>
  <c r="F24" i="1"/>
  <c r="F19" i="1"/>
  <c r="E19" i="1"/>
  <c r="D19" i="1"/>
  <c r="D14" i="1"/>
  <c r="E14" i="1"/>
  <c r="F14" i="1"/>
  <c r="N30" i="1" l="1"/>
  <c r="M30" i="1"/>
  <c r="L30" i="1"/>
  <c r="O30" i="1" l="1"/>
  <c r="O240" i="1"/>
  <c r="Q240" i="1" s="1"/>
  <c r="O239" i="1"/>
  <c r="Q239" i="1" s="1"/>
  <c r="R239" i="1" s="1"/>
  <c r="O238" i="1"/>
  <c r="Q238" i="1" s="1"/>
  <c r="R238" i="1" s="1"/>
  <c r="O237" i="1"/>
  <c r="Q237" i="1" s="1"/>
  <c r="R237" i="1" s="1"/>
  <c r="O236" i="1"/>
  <c r="Q236" i="1" s="1"/>
  <c r="R236" i="1" s="1"/>
  <c r="O234" i="1"/>
  <c r="Q234" i="1" s="1"/>
  <c r="O233" i="1"/>
  <c r="Q233" i="1" s="1"/>
  <c r="H232" i="1"/>
  <c r="O232" i="1" s="1"/>
  <c r="Q232" i="1" s="1"/>
  <c r="R232" i="1" s="1"/>
  <c r="H231" i="1"/>
  <c r="O231" i="1" s="1"/>
  <c r="Q231" i="1" s="1"/>
  <c r="R231" i="1" s="1"/>
  <c r="O230" i="1"/>
  <c r="Q230" i="1" s="1"/>
  <c r="O229" i="1"/>
  <c r="Q229" i="1" s="1"/>
  <c r="N223" i="1"/>
  <c r="M223" i="1"/>
  <c r="L223" i="1"/>
  <c r="F222" i="1"/>
  <c r="E222" i="1"/>
  <c r="D222" i="1"/>
  <c r="B222" i="1"/>
  <c r="N221" i="1"/>
  <c r="M221" i="1"/>
  <c r="L221" i="1"/>
  <c r="L220" i="1"/>
  <c r="O220" i="1" s="1"/>
  <c r="Q220" i="1" s="1"/>
  <c r="N219" i="1"/>
  <c r="M219" i="1"/>
  <c r="L219" i="1"/>
  <c r="N218" i="1"/>
  <c r="O218" i="1" s="1"/>
  <c r="Q218" i="1" s="1"/>
  <c r="F216" i="1"/>
  <c r="B216" i="1"/>
  <c r="B212" i="1"/>
  <c r="B210" i="1"/>
  <c r="N203" i="1"/>
  <c r="O203" i="1" s="1"/>
  <c r="Q203" i="1" s="1"/>
  <c r="R203" i="1" s="1"/>
  <c r="F202" i="1"/>
  <c r="F201" i="1"/>
  <c r="B201" i="1"/>
  <c r="B196" i="1"/>
  <c r="N184" i="1"/>
  <c r="M184" i="1"/>
  <c r="L184" i="1"/>
  <c r="M183" i="1"/>
  <c r="L183" i="1"/>
  <c r="M182" i="1"/>
  <c r="L182" i="1"/>
  <c r="M181" i="1"/>
  <c r="L181" i="1"/>
  <c r="M179" i="1"/>
  <c r="L179" i="1"/>
  <c r="N177" i="1"/>
  <c r="O177" i="1" s="1"/>
  <c r="Q177" i="1" s="1"/>
  <c r="N176" i="1"/>
  <c r="O176" i="1" s="1"/>
  <c r="Q176" i="1" s="1"/>
  <c r="N175" i="1"/>
  <c r="O175" i="1" s="1"/>
  <c r="Q175" i="1" s="1"/>
  <c r="N173" i="1"/>
  <c r="O173" i="1" s="1"/>
  <c r="Q173" i="1" s="1"/>
  <c r="N171" i="1"/>
  <c r="M171" i="1"/>
  <c r="L171" i="1"/>
  <c r="N170" i="1"/>
  <c r="M170" i="1"/>
  <c r="L170" i="1"/>
  <c r="N169" i="1"/>
  <c r="M169" i="1"/>
  <c r="L169" i="1"/>
  <c r="N167" i="1"/>
  <c r="M167" i="1"/>
  <c r="L167" i="1"/>
  <c r="N165" i="1"/>
  <c r="O165" i="1" s="1"/>
  <c r="Q165" i="1" s="1"/>
  <c r="N164" i="1"/>
  <c r="O164" i="1" s="1"/>
  <c r="Q164" i="1" s="1"/>
  <c r="N163" i="1"/>
  <c r="O163" i="1" s="1"/>
  <c r="Q163" i="1" s="1"/>
  <c r="N161" i="1"/>
  <c r="O161" i="1" s="1"/>
  <c r="Q161" i="1" s="1"/>
  <c r="N159" i="1"/>
  <c r="M159" i="1"/>
  <c r="L159" i="1"/>
  <c r="N158" i="1"/>
  <c r="M158" i="1"/>
  <c r="L158" i="1"/>
  <c r="N157" i="1"/>
  <c r="M157" i="1"/>
  <c r="L157" i="1"/>
  <c r="N155" i="1"/>
  <c r="M155" i="1"/>
  <c r="L155" i="1"/>
  <c r="M153" i="1"/>
  <c r="L153" i="1"/>
  <c r="M152" i="1"/>
  <c r="L152" i="1"/>
  <c r="M151" i="1"/>
  <c r="L151" i="1"/>
  <c r="M149" i="1"/>
  <c r="L149" i="1"/>
  <c r="N147" i="1"/>
  <c r="O147" i="1" s="1"/>
  <c r="Q147" i="1" s="1"/>
  <c r="N146" i="1"/>
  <c r="O146" i="1" s="1"/>
  <c r="Q146" i="1" s="1"/>
  <c r="N145" i="1"/>
  <c r="O145" i="1" s="1"/>
  <c r="Q145" i="1" s="1"/>
  <c r="N143" i="1"/>
  <c r="O143" i="1" s="1"/>
  <c r="Q143" i="1" s="1"/>
  <c r="N141" i="1"/>
  <c r="M141" i="1"/>
  <c r="L141" i="1"/>
  <c r="N140" i="1"/>
  <c r="M140" i="1"/>
  <c r="L140" i="1"/>
  <c r="N139" i="1"/>
  <c r="M139" i="1"/>
  <c r="L139" i="1"/>
  <c r="N137" i="1"/>
  <c r="M137" i="1"/>
  <c r="L137" i="1"/>
  <c r="M135" i="1"/>
  <c r="L135" i="1"/>
  <c r="M134" i="1"/>
  <c r="L134" i="1"/>
  <c r="M133" i="1"/>
  <c r="L133" i="1"/>
  <c r="M131" i="1"/>
  <c r="L131" i="1"/>
  <c r="M129" i="1"/>
  <c r="L129" i="1"/>
  <c r="M128" i="1"/>
  <c r="L128" i="1"/>
  <c r="M127" i="1"/>
  <c r="L127" i="1"/>
  <c r="M125" i="1"/>
  <c r="L125" i="1"/>
  <c r="M123" i="1"/>
  <c r="L123" i="1"/>
  <c r="M122" i="1"/>
  <c r="L122" i="1"/>
  <c r="M121" i="1"/>
  <c r="L121" i="1"/>
  <c r="M119" i="1"/>
  <c r="L119" i="1"/>
  <c r="N117" i="1"/>
  <c r="M117" i="1"/>
  <c r="L117" i="1"/>
  <c r="N116" i="1"/>
  <c r="M116" i="1"/>
  <c r="L116" i="1"/>
  <c r="N115" i="1"/>
  <c r="M115" i="1"/>
  <c r="L115" i="1"/>
  <c r="N113" i="1"/>
  <c r="M113" i="1"/>
  <c r="L113" i="1"/>
  <c r="N111" i="1"/>
  <c r="M111" i="1"/>
  <c r="L111" i="1"/>
  <c r="N110" i="1"/>
  <c r="M110" i="1"/>
  <c r="L110" i="1"/>
  <c r="N109" i="1"/>
  <c r="M109" i="1"/>
  <c r="L109" i="1"/>
  <c r="N107" i="1"/>
  <c r="M107" i="1"/>
  <c r="L107" i="1"/>
  <c r="N105" i="1"/>
  <c r="M105" i="1"/>
  <c r="L105" i="1"/>
  <c r="N104" i="1"/>
  <c r="M104" i="1"/>
  <c r="L104" i="1"/>
  <c r="N103" i="1"/>
  <c r="M103" i="1"/>
  <c r="L103" i="1"/>
  <c r="N101" i="1"/>
  <c r="M101" i="1"/>
  <c r="L101" i="1"/>
  <c r="N99" i="1"/>
  <c r="M99" i="1"/>
  <c r="L99" i="1"/>
  <c r="N98" i="1"/>
  <c r="M98" i="1"/>
  <c r="L98" i="1"/>
  <c r="N97" i="1"/>
  <c r="M97" i="1"/>
  <c r="L97" i="1"/>
  <c r="N95" i="1"/>
  <c r="M95" i="1"/>
  <c r="L95" i="1"/>
  <c r="N93" i="1"/>
  <c r="M93" i="1"/>
  <c r="L93" i="1"/>
  <c r="N92" i="1"/>
  <c r="M92" i="1"/>
  <c r="L92" i="1"/>
  <c r="N91" i="1"/>
  <c r="M91" i="1"/>
  <c r="L91" i="1"/>
  <c r="N89" i="1"/>
  <c r="M89" i="1"/>
  <c r="L89" i="1"/>
  <c r="N87" i="1"/>
  <c r="M87" i="1"/>
  <c r="L87" i="1"/>
  <c r="N86" i="1"/>
  <c r="M86" i="1"/>
  <c r="L86" i="1"/>
  <c r="N85" i="1"/>
  <c r="M85" i="1"/>
  <c r="L85" i="1"/>
  <c r="N83" i="1"/>
  <c r="M83" i="1"/>
  <c r="L83" i="1"/>
  <c r="N81" i="1"/>
  <c r="M81" i="1"/>
  <c r="L81" i="1"/>
  <c r="N80" i="1"/>
  <c r="M80" i="1"/>
  <c r="L80" i="1"/>
  <c r="N79" i="1"/>
  <c r="M79" i="1"/>
  <c r="L79" i="1"/>
  <c r="N77" i="1"/>
  <c r="M77" i="1"/>
  <c r="L77" i="1"/>
  <c r="N74" i="1"/>
  <c r="M74" i="1"/>
  <c r="L74" i="1"/>
  <c r="N73" i="1"/>
  <c r="M73" i="1"/>
  <c r="L73" i="1"/>
  <c r="L72" i="1"/>
  <c r="O72" i="1" s="1"/>
  <c r="Q72" i="1" s="1"/>
  <c r="R72" i="1" s="1"/>
  <c r="N65" i="1"/>
  <c r="M65" i="1"/>
  <c r="L65" i="1"/>
  <c r="N64" i="1"/>
  <c r="M64" i="1"/>
  <c r="L64" i="1"/>
  <c r="L63" i="1"/>
  <c r="O63" i="1" s="1"/>
  <c r="N62" i="1"/>
  <c r="M62" i="1"/>
  <c r="L62" i="1"/>
  <c r="N61" i="1"/>
  <c r="M61" i="1"/>
  <c r="L61" i="1"/>
  <c r="B59" i="1"/>
  <c r="B55" i="1"/>
  <c r="B53" i="1"/>
  <c r="B47" i="1"/>
  <c r="B42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F29" i="1"/>
  <c r="E29" i="1"/>
  <c r="B29" i="1"/>
  <c r="N28" i="1"/>
  <c r="M28" i="1"/>
  <c r="L28" i="1"/>
  <c r="N27" i="1"/>
  <c r="M27" i="1"/>
  <c r="L27" i="1"/>
  <c r="N26" i="1"/>
  <c r="M26" i="1"/>
  <c r="L26" i="1"/>
  <c r="B24" i="1"/>
  <c r="N23" i="1"/>
  <c r="M23" i="1"/>
  <c r="L23" i="1"/>
  <c r="N22" i="1"/>
  <c r="M22" i="1"/>
  <c r="L22" i="1"/>
  <c r="N21" i="1"/>
  <c r="M21" i="1"/>
  <c r="L21" i="1"/>
  <c r="B19" i="1"/>
  <c r="N18" i="1"/>
  <c r="M18" i="1"/>
  <c r="L18" i="1"/>
  <c r="N17" i="1"/>
  <c r="M17" i="1"/>
  <c r="L17" i="1"/>
  <c r="N16" i="1"/>
  <c r="M16" i="1"/>
  <c r="L16" i="1"/>
  <c r="B14" i="1"/>
  <c r="N13" i="1"/>
  <c r="M13" i="1"/>
  <c r="L13" i="1"/>
  <c r="N12" i="1"/>
  <c r="M12" i="1"/>
  <c r="L12" i="1"/>
  <c r="N11" i="1"/>
  <c r="M11" i="1"/>
  <c r="L11" i="1"/>
  <c r="N9" i="1"/>
  <c r="M9" i="1"/>
  <c r="L9" i="1"/>
  <c r="N8" i="1"/>
  <c r="M8" i="1"/>
  <c r="L8" i="1"/>
  <c r="N7" i="1"/>
  <c r="O7" i="1" s="1"/>
  <c r="N6" i="1"/>
  <c r="O6" i="1" s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O219" i="1" l="1"/>
  <c r="Q219" i="1" s="1"/>
  <c r="O151" i="1"/>
  <c r="Q151" i="1" s="1"/>
  <c r="O135" i="1"/>
  <c r="Q135" i="1" s="1"/>
  <c r="O122" i="1"/>
  <c r="Q122" i="1" s="1"/>
  <c r="O9" i="1"/>
  <c r="O125" i="1"/>
  <c r="Q125" i="1" s="1"/>
  <c r="O131" i="1"/>
  <c r="Q131" i="1" s="1"/>
  <c r="O182" i="1"/>
  <c r="Q182" i="1" s="1"/>
  <c r="O80" i="1"/>
  <c r="Q80" i="1" s="1"/>
  <c r="R80" i="1" s="1"/>
  <c r="O92" i="1"/>
  <c r="Q92" i="1" s="1"/>
  <c r="O104" i="1"/>
  <c r="Q104" i="1" s="1"/>
  <c r="O110" i="1"/>
  <c r="Q110" i="1" s="1"/>
  <c r="O121" i="1"/>
  <c r="Q121" i="1" s="1"/>
  <c r="O123" i="1"/>
  <c r="Q123" i="1" s="1"/>
  <c r="O17" i="1"/>
  <c r="O134" i="1"/>
  <c r="Q134" i="1" s="1"/>
  <c r="O139" i="1"/>
  <c r="Q139" i="1" s="1"/>
  <c r="O157" i="1"/>
  <c r="Q157" i="1" s="1"/>
  <c r="O85" i="1"/>
  <c r="Q85" i="1" s="1"/>
  <c r="R85" i="1" s="1"/>
  <c r="O91" i="1"/>
  <c r="Q91" i="1" s="1"/>
  <c r="R91" i="1" s="1"/>
  <c r="O103" i="1"/>
  <c r="Q103" i="1" s="1"/>
  <c r="O183" i="1"/>
  <c r="Q183" i="1" s="1"/>
  <c r="O27" i="1"/>
  <c r="O34" i="1"/>
  <c r="O77" i="1"/>
  <c r="Q77" i="1" s="1"/>
  <c r="R77" i="1" s="1"/>
  <c r="O101" i="1"/>
  <c r="Q101" i="1" s="1"/>
  <c r="O113" i="1"/>
  <c r="Q113" i="1" s="1"/>
  <c r="O116" i="1"/>
  <c r="Q116" i="1" s="1"/>
  <c r="O141" i="1"/>
  <c r="Q141" i="1" s="1"/>
  <c r="O159" i="1"/>
  <c r="Q159" i="1" s="1"/>
  <c r="O169" i="1"/>
  <c r="Q169" i="1" s="1"/>
  <c r="O171" i="1"/>
  <c r="Q171" i="1" s="1"/>
  <c r="O8" i="1"/>
  <c r="O11" i="1"/>
  <c r="O87" i="1"/>
  <c r="Q87" i="1" s="1"/>
  <c r="R87" i="1" s="1"/>
  <c r="O109" i="1"/>
  <c r="Q109" i="1" s="1"/>
  <c r="O152" i="1"/>
  <c r="Q152" i="1" s="1"/>
  <c r="O179" i="1"/>
  <c r="Q179" i="1" s="1"/>
  <c r="O21" i="1"/>
  <c r="O33" i="1"/>
  <c r="O81" i="1"/>
  <c r="Q81" i="1" s="1"/>
  <c r="R81" i="1" s="1"/>
  <c r="O93" i="1"/>
  <c r="Q93" i="1" s="1"/>
  <c r="O97" i="1"/>
  <c r="Q97" i="1" s="1"/>
  <c r="O99" i="1"/>
  <c r="Q99" i="1" s="1"/>
  <c r="O111" i="1"/>
  <c r="Q111" i="1" s="1"/>
  <c r="O127" i="1"/>
  <c r="Q127" i="1" s="1"/>
  <c r="O133" i="1"/>
  <c r="Q133" i="1" s="1"/>
  <c r="O140" i="1"/>
  <c r="Q140" i="1" s="1"/>
  <c r="O153" i="1"/>
  <c r="Q153" i="1" s="1"/>
  <c r="O181" i="1"/>
  <c r="Q181" i="1" s="1"/>
  <c r="O184" i="1"/>
  <c r="Q184" i="1" s="1"/>
  <c r="O221" i="1"/>
  <c r="Q221" i="1" s="1"/>
  <c r="O149" i="1"/>
  <c r="Q149" i="1" s="1"/>
  <c r="O223" i="1"/>
  <c r="Q223" i="1" s="1"/>
  <c r="O170" i="1"/>
  <c r="Q170" i="1" s="1"/>
  <c r="O167" i="1"/>
  <c r="Q167" i="1" s="1"/>
  <c r="O158" i="1"/>
  <c r="Q158" i="1" s="1"/>
  <c r="O155" i="1"/>
  <c r="Q155" i="1" s="1"/>
  <c r="O137" i="1"/>
  <c r="Q137" i="1" s="1"/>
  <c r="O128" i="1"/>
  <c r="Q128" i="1" s="1"/>
  <c r="O129" i="1"/>
  <c r="Q129" i="1" s="1"/>
  <c r="O119" i="1"/>
  <c r="Q119" i="1" s="1"/>
  <c r="O117" i="1"/>
  <c r="Q117" i="1" s="1"/>
  <c r="O115" i="1"/>
  <c r="Q115" i="1" s="1"/>
  <c r="O107" i="1"/>
  <c r="Q107" i="1" s="1"/>
  <c r="O105" i="1"/>
  <c r="Q105" i="1" s="1"/>
  <c r="O98" i="1"/>
  <c r="Q98" i="1" s="1"/>
  <c r="O89" i="1"/>
  <c r="Q89" i="1" s="1"/>
  <c r="R89" i="1" s="1"/>
  <c r="O86" i="1"/>
  <c r="Q86" i="1" s="1"/>
  <c r="R86" i="1" s="1"/>
  <c r="O79" i="1"/>
  <c r="Q79" i="1" s="1"/>
  <c r="R79" i="1" s="1"/>
  <c r="O74" i="1"/>
  <c r="Q74" i="1" s="1"/>
  <c r="R74" i="1" s="1"/>
  <c r="O73" i="1"/>
  <c r="Q73" i="1" s="1"/>
  <c r="R73" i="1" s="1"/>
  <c r="O65" i="1"/>
  <c r="O32" i="1"/>
  <c r="O36" i="1"/>
  <c r="O26" i="1"/>
  <c r="O28" i="1"/>
  <c r="O22" i="1"/>
  <c r="O16" i="1"/>
  <c r="O18" i="1"/>
  <c r="O23" i="1"/>
  <c r="O12" i="1"/>
  <c r="O13" i="1"/>
  <c r="O62" i="1"/>
  <c r="O64" i="1"/>
  <c r="O83" i="1"/>
  <c r="Q83" i="1" s="1"/>
  <c r="R83" i="1" s="1"/>
  <c r="O95" i="1"/>
  <c r="Q95" i="1" s="1"/>
  <c r="N202" i="1"/>
  <c r="O202" i="1" s="1"/>
  <c r="Q202" i="1" s="1"/>
  <c r="R202" i="1" s="1"/>
  <c r="N48" i="1"/>
  <c r="O48" i="1" s="1"/>
  <c r="O35" i="1"/>
  <c r="O61" i="1"/>
  <c r="R241" i="1" l="1"/>
  <c r="O66" i="1"/>
  <c r="O241" i="1"/>
  <c r="O243" i="1" l="1"/>
</calcChain>
</file>

<file path=xl/sharedStrings.xml><?xml version="1.0" encoding="utf-8"?>
<sst xmlns="http://schemas.openxmlformats.org/spreadsheetml/2006/main" count="304" uniqueCount="202">
  <si>
    <t>หมวด (ก) รายการหนี้สิน และส่วนของเจ้าของในงบแสดงฐานะการเงิน</t>
  </si>
  <si>
    <t>Paragraph nr in standards doc</t>
  </si>
  <si>
    <t>จำนวนที่รายงาน</t>
  </si>
  <si>
    <t>ปริมาณแหล่งเงินที่มีความมั่นคง</t>
  </si>
  <si>
    <t>รายการ</t>
  </si>
  <si>
    <t>อายุคงเหลือ &lt; 6 เดือน</t>
  </si>
  <si>
    <r>
      <t xml:space="preserve">อายุคงเหลือ </t>
    </r>
    <r>
      <rPr>
        <b/>
        <u/>
        <sz val="18"/>
        <rFont val="Angsana New"/>
        <family val="1"/>
      </rPr>
      <t>&gt;</t>
    </r>
    <r>
      <rPr>
        <b/>
        <sz val="18"/>
        <rFont val="Angsana New"/>
        <family val="1"/>
      </rPr>
      <t xml:space="preserve"> 1 ปี</t>
    </r>
  </si>
  <si>
    <t>ส่วนที่ &lt; 6 เดือน</t>
  </si>
  <si>
    <t>ทั้งสิ้น</t>
  </si>
  <si>
    <t>(10) เงินกู้ยืมและหนี้สินอื่นที่มีหลักประกัน</t>
  </si>
  <si>
    <t>(12) หนี้สินอื่นและส่วนของเจ้าของอื่น</t>
  </si>
  <si>
    <t>Total ASF</t>
  </si>
  <si>
    <t>หมวด (ก) รายการสินทรัพย์ในงบแสดงฐานะการเงิน</t>
  </si>
  <si>
    <t>ปริมาณความต้องการแหล่งเงินที่มีความมั่นคง</t>
  </si>
  <si>
    <t>หมวด (ข) รายการภาระผูกพันนอกงบแสดงฐานะการเงิน (off balance sheet)</t>
  </si>
  <si>
    <t>ค่าแปลงสภาพ 
(RSF Factor)</t>
  </si>
  <si>
    <t>Total RSF</t>
  </si>
  <si>
    <t>Net stable funding ratio</t>
  </si>
  <si>
    <t>21(a)</t>
  </si>
  <si>
    <t>21(b)</t>
  </si>
  <si>
    <t>21(c), 22</t>
  </si>
  <si>
    <t>21(c), 23</t>
  </si>
  <si>
    <t>21(c), 24(a)</t>
  </si>
  <si>
    <t>21(c), 24(b), 24(d), 25(a)</t>
  </si>
  <si>
    <t>21(c), 24(c)</t>
  </si>
  <si>
    <t>21(c), 24, 25(a)</t>
  </si>
  <si>
    <t>19, 20, FN 6</t>
  </si>
  <si>
    <t>25(b)</t>
  </si>
  <si>
    <t>25(d)</t>
  </si>
  <si>
    <t>21(c), 24(d), 25(a), 25(b)</t>
  </si>
  <si>
    <t>36(a)</t>
  </si>
  <si>
    <t>36(b)</t>
  </si>
  <si>
    <t>See FN 17</t>
  </si>
  <si>
    <t>31, 38, 40(c), 43(a), 43(c)</t>
  </si>
  <si>
    <t>31, 39(b), 40(c), 43(a), 43(c)</t>
  </si>
  <si>
    <t>31, 37, 40(b), 43(a)</t>
  </si>
  <si>
    <t>31, 39(a), 40(b), 43(a)</t>
  </si>
  <si>
    <t>31, 40(a), 40(b), 43(a)</t>
  </si>
  <si>
    <t>31, 40(d), 43(a)</t>
  </si>
  <si>
    <t>31, 40(e), 43(a)</t>
  </si>
  <si>
    <t>31, 36(c), 40(c), 43(a)</t>
  </si>
  <si>
    <t>31, 40(e), 41, 43(a)</t>
  </si>
  <si>
    <t>31, 40(e), 41(a), 43(a)</t>
  </si>
  <si>
    <t>31, 41(b), 43(a)</t>
  </si>
  <si>
    <t>31, 40(e), 42(b), 43(a), FN19</t>
  </si>
  <si>
    <t>31, 42(c), 43(a)</t>
  </si>
  <si>
    <t>31, 40(e), 42(c), 43(a)</t>
  </si>
  <si>
    <t>31, 42(d), 43(a)</t>
  </si>
  <si>
    <t>43(c), FN19</t>
  </si>
  <si>
    <t>35, FN 16</t>
  </si>
  <si>
    <t>43(d)</t>
  </si>
  <si>
    <t>42(a)</t>
  </si>
  <si>
    <t>See FN 18</t>
  </si>
  <si>
    <t>43(c)</t>
  </si>
  <si>
    <t>36(d)</t>
  </si>
  <si>
    <t>(19) หลักทรัพย์ที่มีการผิดนัดชำระและสินเชื่อที่ไม่ก่อให้เกิดรายได้</t>
  </si>
  <si>
    <t>( รายชื่อ ธพ. )</t>
  </si>
  <si>
    <r>
      <t xml:space="preserve">อายุคงเหลือ </t>
    </r>
    <r>
      <rPr>
        <b/>
        <u/>
        <sz val="18"/>
        <rFont val="Angsana New"/>
        <family val="1"/>
      </rPr>
      <t>&gt;</t>
    </r>
    <r>
      <rPr>
        <b/>
        <sz val="18"/>
        <rFont val="Angsana New"/>
        <family val="1"/>
      </rPr>
      <t xml:space="preserve"> 6 เดือน ถึง &lt; 1 ปี</t>
    </r>
  </si>
  <si>
    <r>
      <t xml:space="preserve">ส่วนที่ </t>
    </r>
    <r>
      <rPr>
        <b/>
        <u/>
        <sz val="18"/>
        <rFont val="Angsana New"/>
        <family val="1"/>
      </rPr>
      <t>&gt;</t>
    </r>
    <r>
      <rPr>
        <b/>
        <sz val="18"/>
        <rFont val="Angsana New"/>
        <family val="1"/>
      </rPr>
      <t xml:space="preserve"> 6 เดือน ถึง &lt; 1 ปี</t>
    </r>
  </si>
  <si>
    <r>
      <t xml:space="preserve">ส่วนที่ </t>
    </r>
    <r>
      <rPr>
        <b/>
        <u/>
        <sz val="18"/>
        <rFont val="Angsana New"/>
        <family val="1"/>
      </rPr>
      <t>&gt;</t>
    </r>
    <r>
      <rPr>
        <b/>
        <sz val="18"/>
        <rFont val="Angsana New"/>
        <family val="1"/>
      </rPr>
      <t xml:space="preserve"> 1 ปี</t>
    </r>
  </si>
  <si>
    <t>ค่าแปลงสภาพ (ASF Factor)</t>
  </si>
  <si>
    <t>ค่าแปลงสภาพ (RSF Factor)</t>
  </si>
  <si>
    <t>ส่วนที่ 1 : แหล่งเงินทึ่มีความมั่นคง (Available Stable Funding : AFS)</t>
  </si>
  <si>
    <t>(8) เงินรับฝากและเงินกู้ยืมแบบไม่มีหลักประกันจากนิติบุคคลที่ประกอบธุรกิจทางการเงิน 
นิติบุคคลอื่น (เช่น กองทุนรวม) และกองทรัสต์</t>
  </si>
  <si>
    <t>(11) ธุรกรรมอนุพันธ์</t>
  </si>
  <si>
    <t xml:space="preserve">                         (11.1.1.2) ส่วนของรัฐบาล ธนาคารกลาง ธนาคารเพื่อการพัฒนาระหว่าง
                         ประเทศ (MDBs) หรือธนาคารเพื่อการชำระเงินระหว่างประเทศ (BIS)</t>
  </si>
  <si>
    <t xml:space="preserve">     (11.1) หนี้สินจากธุรกรรมอนุพันธ์ก่อนหักหลักประกันผันแปร (Variation margin) 
     ที่วางไว้กับคู่สัญญา</t>
  </si>
  <si>
    <t xml:space="preserve">             (11.1.1) ส่วนของหนี้สินจากธุรกรรมอนุพันธ์ซึ่งคู่สัญญาได้รับยกเว้น 
             การปฏิบัติตามหลักเกณฑ์การเรียกและวางหลักประกันสำหรับธุรกรรมอนุพันธ์ 
             (BCBS-IOSCO: Margin requirements for non-centrally cleared derivatives) </t>
  </si>
  <si>
    <t xml:space="preserve">                         (11.1.1.1) ส่วนของนิติบุคคลอื่นที่ไม่ใช่นิติบุคคลที่ประกอบธุรกิจ
                         ทางการเงินซึ่งไม่มีความสำคัญในเชิงระบบ </t>
  </si>
  <si>
    <t xml:space="preserve">    (11.2) หลักประกันผันแปร (Variation margin) ที่วางไว้กับคู่สัญญาทั้งสิ้น</t>
  </si>
  <si>
    <t xml:space="preserve">         (11.2.1) ส่วนที่วางไว้กับคู่สัญญาที่ได้รับยกเว้นการปฏิบัติตามหลักเกณฑ์การเรียก
         และวางหลักประกันสำหรับธุรกรรมอนุพันธ์ (BCBS-IOSCO: Margin requirements 
         for non-centrally cleared derivatives) </t>
  </si>
  <si>
    <t xml:space="preserve">                     (11.2.1.1) ส่วนของนิติบุคคลอื่นที่ไม่ใช่นิติบุคคลที่ประกอบธุรกิจ
                     ทางการเงินซึ่งไม่มีความสำคัญในเชิงระบบ</t>
  </si>
  <si>
    <t xml:space="preserve">                     (11.2.1.2) ส่วนของรัฐบาล ธนาคารกลาง ธนาคารเพื่อการพัฒนาระหว่าง
                     ประเทศ (MDBs) หรือธนาคารเพื่อการชำระเงินระหว่างประเทศ (BIS)</t>
  </si>
  <si>
    <t xml:space="preserve">    (11.3) หนี้สินสุทธิจากธุรกรรมอนุพันธ์ (หนี้สินจากธุรกรรมอนุพันธ์หลังหักหลักประกัน
    ผันแปร (Variation margin) ที่วางไว้กับคู่สัญญาทั้งสิ้น)</t>
  </si>
  <si>
    <t xml:space="preserve">    (11.4) หลักประกันเริ่มต้น (Initial margin) ที่ได้รับจากคู่สัญญาทั้งสิ้น</t>
  </si>
  <si>
    <t xml:space="preserve">            (11.4.1) ส่วนที่ได้รับเป็นเงินสด</t>
  </si>
  <si>
    <t xml:space="preserve">            (11.4.2) ส่วนที่ได้รับเป็นสินทรัพย์สภาพคล่องชั้นที่ 1</t>
  </si>
  <si>
    <t xml:space="preserve">            (11.4.3) ส่วนที่ได้รับเป็นสินทรัพย์อื่นที่ไม่ใช่สินทรัพย์สภาพคล่องชั้นที่ 1</t>
  </si>
  <si>
    <t xml:space="preserve">    (11.5) หลักประกันเริ่มต้น (Initial margin) ทุกประเภทที่ได้รับจากคู่สัญญาทั้งสิ้น แยกตาม
    อายุคงเหลือของธุรกรรมอนุพันธ์ที่เกี่ยวข้อง</t>
  </si>
  <si>
    <t xml:space="preserve">    (11.6) หลักประกันเริ่มต้น (Initial margin) ทุกประเภทที่ได้รับจากคู่สัญญาที่ได้รับยกเว้น
    การปฏิบัติตามหลักเกณฑ์การเรียกและวางหลักประกันสำหรับธุรกรรมอนุพันธ์ 
    (BCBS-IOSCO: Margin requirements for non-centrally cleared derivatives) </t>
  </si>
  <si>
    <t xml:space="preserve">            (11.6.1) ส่วนของนิติบุคคลอื่นที่ไม่ใช่นิติบุคคลที่ประกอบธุรกิจทางการเงินซึ่งไม่มี
            ความสำคัญในเชิงระบบ</t>
  </si>
  <si>
    <t xml:space="preserve">            (11.6.2) ส่วนของรัฐบาล ธนาคารกลาง ธนาคารเพื่อการพัฒนาระหว่างประเทศ 
            (MDBs) หรือธนาคารเพื่อการชำระเงินระหว่างประเทศ (BIS)</t>
  </si>
  <si>
    <t xml:space="preserve">    (12.5) หนี้สินอื่นและส่วนของเจ้าของอื่นนอกเหนือจากรายการข้างต้น</t>
  </si>
  <si>
    <t xml:space="preserve">    (12.1) หนี้สินภาษีเงินได้สุทธิรอตัดบัญชี</t>
  </si>
  <si>
    <t xml:space="preserve">    (12.2) ส่วนได้เสียที่ไม่มีอำนาจควบคุม (Minority interest)</t>
  </si>
  <si>
    <t xml:space="preserve">    (12.3) เจ้าหนี้ค้างจ่ายจากการซื้อหลักทรัพย์ที่อยู่ระหว่างรอการส่งมอบ (Trade date
    payables)</t>
  </si>
  <si>
    <t xml:space="preserve">    (12.4) หนี้สินที่มีความสัมพันธ์กับสินทรัพย์ (Interdependent liabilities)</t>
  </si>
  <si>
    <t xml:space="preserve">    (10.1) คู่สัญญาเป็นรายย่อยและธุรกิจขนาดเล็ก</t>
  </si>
  <si>
    <t xml:space="preserve">    (10.2) คู่สัญญาเป็นธุรกิจเอกชน</t>
  </si>
  <si>
    <t xml:space="preserve">    (10.3) คู่สัญญาเป็นธนาคารกลาง</t>
  </si>
  <si>
    <t xml:space="preserve">    (10.4) คู่สัญญาเป็นรัฐบาล องค์กรปกครองส่วนท้องถิ่น องค์การของรัฐ รัฐวิสาหกิจ 
    ธนาคาร เพื่อการพัฒนาระหว่างประเทศ (MDBs) หรือธนาคารเพื่อการพัฒนาของแต่ละ
    ประเทศ (NDBs)</t>
  </si>
  <si>
    <t xml:space="preserve">   (10.5) คู่สัญญาเป็นนิติบุคคลที่ประกอบธุรกิจทางการเงิน นิติบุคคลอื่น (เช่น กองทุนรวม) 
   และกองทรัสต์</t>
  </si>
  <si>
    <t xml:space="preserve">    (8.3) เงินกู้ยืมแบบไม่มีหลักประกัน (Non-deposit unsecured funding)</t>
  </si>
  <si>
    <t xml:space="preserve">   (8.2) เงินรับฝากที่ไม่ใช่เพื่อธุรกรรมด้านปฏิบัติการ (Non-operational deposits) ตาม
   หลักเกณฑ์ LCR</t>
  </si>
  <si>
    <t xml:space="preserve">   (8.1) เงินรับฝากเพื่อธุรกรรมด้านปฏิบัติการ (Operational deposits) ตามหลักเกณฑ์ LCR</t>
  </si>
  <si>
    <t xml:space="preserve">   (7.1) เงินรับฝากเพื่อธุรกรรมด้านปฏิบัติการ (Operational deposits) ตามหลักเกณฑ์ LCR</t>
  </si>
  <si>
    <t xml:space="preserve">   (7.2) เงินรับฝากที่ไม่ใช่เพื่อธุรกรรมด้านปฏิบัติการ (Non-operational deposits) ตาม
   หลักเกณฑ์LCR</t>
  </si>
  <si>
    <t xml:space="preserve">   (7.3) เงินกู้ยืมแบบไม่มีหลักประกัน (Non-deposit unsecured funding)</t>
  </si>
  <si>
    <t xml:space="preserve">   (6.3) เงินกู้ยืมแบบไม่มีหลักประกัน (Non-deposit unsecured funding)</t>
  </si>
  <si>
    <t xml:space="preserve">   (6.2) เงินรับฝากที่ไม่ใช่เพื่อธุรกรรมด้านปฏิบัติการ (Non-operational deposits) ตาม
  หลักเกณฑ์ LCR</t>
  </si>
  <si>
    <t xml:space="preserve">   (6.1) เงินรับฝากเพื่อธุรกรรมด้านปฏิบัติการ (Operational deposits) ตามหลักเกณฑ์ LCR</t>
  </si>
  <si>
    <t>(6)  เงินรับฝากและเงินกู้ยืมแบบไม่มีหลักประกันจากธนาคารกลาง</t>
  </si>
  <si>
    <t>(7)  เงินรับฝากและเงินกู้ยืมแบบไม่มีหลักประกันจากรัฐบาล องค์กรปกครองส่วนท้องถิ่น องค์การของรัฐ รัฐวิสาหกิจ ธนาคารเพื่อการพัฒนาระหว่างประเทศ (MDBs) หรือธนาคารเพื่อการพัฒนาของแต่ละประเทศ (NDBs)</t>
  </si>
  <si>
    <t xml:space="preserve">   (5.3) เงินกู้ยืมแบบไม่มีหลักประกัน (Non-deposit unsecured funding)</t>
  </si>
  <si>
    <t xml:space="preserve">   (5.1) เงินรับฝากเพื่อธุรกรรมด้านปฏิบัติการ (Operational deposits) ตามหลักเกณฑ์ LCR</t>
  </si>
  <si>
    <t xml:space="preserve">   (5.2) เงินรับฝากที่ไม่ใช่เพื่อธุรกรรมด้านปฏิบัติการ (Non-operational deposits) ตาม
   หลักเกณฑ์ LCR</t>
  </si>
  <si>
    <t>(5)  เงินรับฝากและเงินกู้ยืมแบบไม่มีหลักประกันจากธุรกิจเอกชน</t>
  </si>
  <si>
    <r>
      <t>(4)</t>
    </r>
    <r>
      <rPr>
        <sz val="18"/>
        <color indexed="8"/>
        <rFont val="Angsana New"/>
        <family val="1"/>
      </rPr>
      <t xml:space="preserve">  เงินรับฝากและเงินกู้ยืมจากรายย่อยและธุรกิจขนาดเล็กที่เข้าข่ายเป็นเงินรับฝากและ
เงินกู้ยืมที่มีความมั่นคงรองลงมา (Less stable deposits)</t>
    </r>
  </si>
  <si>
    <t>(3)  เงินรับฝากและเงินกู้ยืมจากรายย่อยและธุรกิจขนาดเล็กที่เข้าข่ายเป็นเงินรับฝากและ
เงินกู้ยืมที่มีความมั่นคง (Stable deposits)</t>
  </si>
  <si>
    <t>(2)  เงินกองทุนอื่นนอกเหนือจากรายการข้างต้นที่มีอายุคงเหลือตั้งแต่ 1 ปีขึ้นไป</t>
  </si>
  <si>
    <t>(1)  เงินกองทุนชั้นที่ 1 และเงินกองทุนชั้นที่ 2 ตามประกาศธนาคารแห่งประเทศไทยว่าด้วยหลักเกณฑ์การกำกับดูแลเงินกองทุนสำหรับธนาคารพาณิชย์ ก่อนรายการปรับต่าง ๆ และรายการหักจากเงินกองทุน ทั้งนี้ ไม่รวมถึงเงินกองทุนชั้นที่ 2 ที่มีอายุคงเหลือน้อยกว่า 1 ปี</t>
  </si>
  <si>
    <t>(9)  ตราสารหนี้ที่ไม่มีหลักประกัน (Unsecured debt issuance)</t>
  </si>
  <si>
    <t>ส่วนที่ 2 : ความต้องการแหล่งเงินที่มีความมั่นคง (Required Stable Funding : RSF)</t>
  </si>
  <si>
    <t>(1)  เงินสด</t>
  </si>
  <si>
    <t xml:space="preserve">(2)  เงินฝากและเงินสำรองที่ธนาคารกลาง </t>
  </si>
  <si>
    <t>(3)  สินเชื่อที่ให้แก่นิติบุคคลที่ประกอบธุรกิจทางการเงิน</t>
  </si>
  <si>
    <t xml:space="preserve">    (3.1) สินเชื่อที่ให้แก่นิติบุคคลที่ประกอบธุรกิจทางการเงินที่มีหลักประกันเป็นสินทรัพย์
    สภาพคล่องชั้นที่ 1 ซึ่งสามารถนำไปใช้หาสภาพคล่องต่อ (Rehypothecate) ได้ตลอดอายุ
    ของสินเชื่อ</t>
  </si>
  <si>
    <t xml:space="preserve">             ปราศจากภาระผูกพัน</t>
  </si>
  <si>
    <t xml:space="preserve">             ติดภาระผูกพัน :</t>
  </si>
  <si>
    <t xml:space="preserve">              ระยะเวลาคงเหลือของการติดภาระผูกพัน &lt; 6 เดือน</t>
  </si>
  <si>
    <r>
      <t xml:space="preserve">              ระยะเวลาคงเหลือของการติดภาระผูกพัน </t>
    </r>
    <r>
      <rPr>
        <u/>
        <sz val="18"/>
        <color theme="1"/>
        <rFont val="Angsana New"/>
        <family val="1"/>
      </rPr>
      <t>&gt;</t>
    </r>
    <r>
      <rPr>
        <sz val="18"/>
        <color theme="1"/>
        <rFont val="Angsana New"/>
        <family val="1"/>
      </rPr>
      <t xml:space="preserve"> 6 เดือน ถึง &lt; 1 ปี</t>
    </r>
  </si>
  <si>
    <r>
      <t xml:space="preserve">              ระยะเวลาคงเหลือของการติดภาระผูกพัน </t>
    </r>
    <r>
      <rPr>
        <u/>
        <sz val="18"/>
        <color theme="1"/>
        <rFont val="Angsana New"/>
        <family val="1"/>
      </rPr>
      <t>&gt;</t>
    </r>
    <r>
      <rPr>
        <sz val="18"/>
        <color theme="1"/>
        <rFont val="Angsana New"/>
        <family val="1"/>
      </rPr>
      <t xml:space="preserve"> 1 ปี</t>
    </r>
  </si>
  <si>
    <t xml:space="preserve">    (3.2) สินเชื่อที่ให้แก่นิติบุคคลที่ประกอบธุรกิจทางการเงินที่มีหลักประกันเป็นสินทรัพย์อื่น
    ที่ไม่เป็นสินทรัพย์สภาพคล่องชั้นที่ 1</t>
  </si>
  <si>
    <t xml:space="preserve">    (3.3) สินเชื่อที่ให้แก่นิติบุคคลที่ประกอบธุรกิจทางการเงินที่ไม่มีหลักประกัน</t>
  </si>
  <si>
    <t>(4)  ตราสารหนี้ที่เข้าข่ายเป็นสินทรัพย์สภาพคล่องชั้นที่ 1 ตามหลักเกณฑ์ LCR</t>
  </si>
  <si>
    <t xml:space="preserve">    ปราศจากภาระผูกพัน</t>
  </si>
  <si>
    <t xml:space="preserve">    ติดภาระผูกพัน :</t>
  </si>
  <si>
    <t xml:space="preserve">      ระยะเวลาคงเหลือของการติดภาระผูกพัน &lt; 6 เดือน</t>
  </si>
  <si>
    <r>
      <t xml:space="preserve">      ระยะเวลาคงเหลือของการติดภาระผูกพัน </t>
    </r>
    <r>
      <rPr>
        <u/>
        <sz val="18"/>
        <color theme="1"/>
        <rFont val="Angsana New"/>
        <family val="1"/>
      </rPr>
      <t>&gt;</t>
    </r>
    <r>
      <rPr>
        <sz val="18"/>
        <color theme="1"/>
        <rFont val="Angsana New"/>
        <family val="1"/>
      </rPr>
      <t xml:space="preserve"> 6 เดือน ถึง &lt; 1 ปี</t>
    </r>
  </si>
  <si>
    <r>
      <t xml:space="preserve">      ระยะเวลาคงเหลือของการติดภาระผูกพัน </t>
    </r>
    <r>
      <rPr>
        <u/>
        <sz val="18"/>
        <color theme="1"/>
        <rFont val="Angsana New"/>
        <family val="1"/>
      </rPr>
      <t>&gt;</t>
    </r>
    <r>
      <rPr>
        <sz val="18"/>
        <color theme="1"/>
        <rFont val="Angsana New"/>
        <family val="1"/>
      </rPr>
      <t xml:space="preserve"> 1 ปี</t>
    </r>
  </si>
  <si>
    <t>(5)  ตราสารหนี้ที่เข้าข่ายเป็นสินทรัพย์สภาพคล่องชั้นที่ 2A ตามหลักเกณฑ์ LCR</t>
  </si>
  <si>
    <t>(6)  ตราสารหนี้ที่เข้าข่ายเป็นสินทรัพย์สภาพคล่องชั้นที่ 2B ตาม LCR</t>
  </si>
  <si>
    <t>(7)  เงินฝากเพื่อธุรกรรมด้านปฏิบัติการ (Operational deposits) ที่ฝากไว้ที่นิติบุคคลที่ประกอบธุรกิจทางการเงิน</t>
  </si>
  <si>
    <t>(9)  สินเชื่อที่ให้แก่ธนาคารกลาง ซึ่งมีอายุคงเหลือน้อยกว่า 1 ปี</t>
  </si>
  <si>
    <t>(11) สินเชื่อเพื่อที่อยู่อาศัยที่ได้รับน้ำหนักความเสี่ยงร้อยละ 35 หรือต่ำกว่า ตามประกาศธนาคารแห่งประเทศไทยว่าด้วยหลักเกณฑ์การคำนวณสินทรัพย์เสี่ยงด้านเครดิตสำหรับธนาคารพาณิชย์โดย Standardised approach (วิธี SA)</t>
  </si>
  <si>
    <t xml:space="preserve">     ระยะเวลาคงเหลือของการติดภาระผูกพัน &lt; 6 เดือน</t>
  </si>
  <si>
    <r>
      <t xml:space="preserve">     ระยะเวลาคงเหลือของการติดภาระผูกพัน </t>
    </r>
    <r>
      <rPr>
        <u/>
        <sz val="18"/>
        <color theme="1"/>
        <rFont val="Angsana New"/>
        <family val="1"/>
      </rPr>
      <t>&gt;</t>
    </r>
    <r>
      <rPr>
        <sz val="18"/>
        <color theme="1"/>
        <rFont val="Angsana New"/>
        <family val="1"/>
      </rPr>
      <t xml:space="preserve"> 6 เดือน ถึง &lt; 1 ปี</t>
    </r>
  </si>
  <si>
    <r>
      <t xml:space="preserve">     ระยะเวลาคงเหลือของการติดภาระผูกพัน </t>
    </r>
    <r>
      <rPr>
        <u/>
        <sz val="18"/>
        <color theme="1"/>
        <rFont val="Angsana New"/>
        <family val="1"/>
      </rPr>
      <t>&gt;</t>
    </r>
    <r>
      <rPr>
        <sz val="18"/>
        <color theme="1"/>
        <rFont val="Angsana New"/>
        <family val="1"/>
      </rPr>
      <t xml:space="preserve"> 1 ปี</t>
    </r>
  </si>
  <si>
    <t xml:space="preserve">     ปราศจากภาระผูกพัน</t>
  </si>
  <si>
    <t xml:space="preserve">     ติดภาระผูกพัน :</t>
  </si>
  <si>
    <t xml:space="preserve">(13) สินเชื่อที่ให้แก่รายย่อยและธุรกิจขนาดเล็ก (ยกเว้นสินเชื่อเพื่อที่อยู่อาศัย ตามที่ได้รายงานในหมวด (11)) ที่มีอายุคงเหลือน้อยกว่า 1 ปี </t>
  </si>
  <si>
    <t>(14) สินเชื่อที่ให้แก่ลูกหนี้ที่มีคุณภาพ (Performing loans) (ยกเว้นสินเชื่อที่ให้แก่นิติบุคคลที่ประกอบธุรกิจทางการเงิน ตามที่ได้รายงานในหมวด (3)) ซึ่งได้รับน้ำหนักความเสี่ยงสูงกว่า ร้อยละ 35 ตามประกาศธนาคารแห่งประเทศไทยว่าด้วยหลักเกณฑ์การคำนวณสินทรัพย์เสี่ยงด้านเครดิตสำหรับธนาคารพาณิชย์โดย Standardised approach (วิธี SA)</t>
  </si>
  <si>
    <t>(15) ตราสารทุนที่จดทะเบียนในตลาดหลักทรัพย์</t>
  </si>
  <si>
    <t>(16) สินทรัพย์อื่นที่ไม่เข้าข่ายเป็นสินทรัพย์สภาพคล่อง ที่ไม่มีการผิดนัดชำระ</t>
  </si>
  <si>
    <t>(17) สินค้าโภคภัณฑ์ที่มีการส่งมอบจริง (Physical traded commodities)</t>
  </si>
  <si>
    <t>(18) ตราสารและธุรกรรมระยะสั้นที่ไม่มีหลักประกันที่มีอายุคงเหลือน้อยกว่า 1 ปี</t>
  </si>
  <si>
    <t>(20) ธุรกรรมอนุพันธ์</t>
  </si>
  <si>
    <t xml:space="preserve">    (20.1)  สินทรัพย์จากธุรกรรมอนุพันธ์ก่อนหักหลักประกันผันแปร (Variation margin) 
    ที่ได้รับจากคู่สัญญา</t>
  </si>
  <si>
    <t xml:space="preserve">             (20.1.1) ส่วนของสินทรัพย์จากธุรกรรมอนุพันธ์ซึ่งคู่สัญญาได้รับยกเว้น
             การปฏิบัติตามหลักเกณฑ์การเรียกและวางหลักประกันสำหรับธุรกรรมอนุพันธ์ 
             (BCBS-IOSCO: Margin requirements for non-centrally cleared derivatives)</t>
  </si>
  <si>
    <t xml:space="preserve">                        (20.1.1.1) ส่วนของนิติบุคคลอื่นที่ไม่ใช่นิติบุคคลที่ประกอบธุรกิจ
                        ทางการเงินซึ่งไม่มีความสำคัญในเชิงระบบ</t>
  </si>
  <si>
    <t xml:space="preserve">                         (20.1.1.2) ส่วนของรัฐบาล ธนาคารกลาง ธนาคารเพื่อการพัฒนาระหว่าง  
                        ประเทศ (MDBs) หรือธนาคารเพื่อการชำระเงินระหว่างประเทศ (BIS)</t>
  </si>
  <si>
    <t xml:space="preserve">                         (20.2.1.1) ส่วนที่ได้รับจากคู่สัญญาที่ได้รับยกเว้นการปฏิบัติตาม
                         หลักเกณฑ์การเรียกและวางหลักประกันสำหรับธุรกรรมอนุพันธ์ 
                         (BCBS-IOSCO: Margin requirements for non-centrally cleared 
                         derivatives)</t>
  </si>
  <si>
    <t xml:space="preserve">    (20.2)  หลักประกันผันแปร (Variation margin) ที่ได้รับจากคู่สัญญาทั้งสิ้น</t>
  </si>
  <si>
    <t xml:space="preserve">             (20.2.1)  หลักประกันผันแปรในรูปของเงินสด (Cash variation margin) ที่ได้รับจาก
             คู่สัญญา</t>
  </si>
  <si>
    <t xml:space="preserve">                                        (20.2.1.1.1) ส่วนของนิติบุคคลอื่นที่ไม่ใช่นิติบุคคลที่ประกอบ
                                        ธุรกิจทางการเงินซึ่งไม่มีความสำคัญในเชิงระบบ</t>
  </si>
  <si>
    <t xml:space="preserve">                                        (20.2.1.1.2) ส่วนของรัฐบาล ธนาคารกลาง ธนาคารเพื่อ
                                        การพัฒนาระหว่างประเทศ (MDBs) หรือธนาคารเพื่อ
                                        การชำระเงินระหว่างประเทศ (BIS)</t>
  </si>
  <si>
    <t xml:space="preserve">             (20.2.2)  Variation margin ประเภทอื่นที่ได้รับจากคู่สัญญา</t>
  </si>
  <si>
    <t xml:space="preserve">                         (20.2.2.1) ส่วนที่ได้รับจากคู่สัญญาที่ได้รับยกเว้นการปฏิบัติตาม    
                         หลักเกณฑ์การเรียกและวางหลักประกันสำหรับธุรกรรมอนุพันธ์ 
                         (BCBS-IOSCO: Margin requirements for non-centrally cleared 
                         derivatives)</t>
  </si>
  <si>
    <t xml:space="preserve">                                       (20.2.2.1.1) ส่วนของนิติบุคคลอื่นที่ไม่ใช่นิติบุคคลที่ประกอบ
                                       ธุรกิจทางการเงินซึ่งไม่มีความสำคัญในเชิงระบบ</t>
  </si>
  <si>
    <t xml:space="preserve">                                       (20.2.2.1.2) ส่วนของรัฐบาล ธนาคารกลาง ธนาคารเพื่อ
                                       การพัฒนาระหว่างประเทศ (MDBs) หรือธนาคารเพื่อ
                                       การชำระเงินระหว่างประเทศ (BIS)</t>
  </si>
  <si>
    <t xml:space="preserve">    (20.3) สินทรัพย์จากธุรกรรมอนุพันธ์ (สินทรัพย์จากธุรกรรมอนุพันธ์ หลังหักหลักประกัน
    ผันแปรในรูปของเงินสด (Cash variation margin) ที่ได้รับจากคู่สัญญา)</t>
  </si>
  <si>
    <t xml:space="preserve">    (20.4) ความต้องการแหล่งเงินที่มีความมั่นคงที่เกี่ยวข้องกับหนี้สินจากธุรกรรมอนุพันธ์</t>
  </si>
  <si>
    <t xml:space="preserve">    (20.5) หลักประกันเริ่มต้น (Initial margin) ที่วางไว้กับคู่สัญญาทั้งสิ้น</t>
  </si>
  <si>
    <t xml:space="preserve">            (20.5.1)  หลักประกันเริ่มต้น (Initial margin) ส่วนที่วางเพื่อธนาคารพาณิชย์เอง</t>
  </si>
  <si>
    <t xml:space="preserve">                         (20.5.1.1) ส่วนที่วางไว้เป็นเงินสด</t>
  </si>
  <si>
    <t xml:space="preserve">                         (20.5.1.2) ส่วนที่วางไว้เป็นสินทรัพย์สภาพคล่องชั้นที่ 1</t>
  </si>
  <si>
    <t xml:space="preserve">                         (20.5.1.3) ส่วนที่วางไว้เป็นสินทรัพย์อื่นที่ไม่ใช่สินทรัพย์สภาพคล่องชั้นที่ 1</t>
  </si>
  <si>
    <t xml:space="preserve">            (20.5.2) หลักประกันเริ่มต้น (Initial margin) ส่วนที่วางในนามของลูกค้า</t>
  </si>
  <si>
    <t xml:space="preserve">            (20.5.3) หลักประกันเริ่มต้น (Initial margin) ที่วางไว้ในนามของธนาคารพาณิชย์เอง 
            (รวมหลักประกันทุกประเภท) แยกตามอายุคงเหลือของธุรกรรมอนุพันธ์ที่เกี่ยวข้อง</t>
  </si>
  <si>
    <t xml:space="preserve">            (20.5.4) หลักประกันเริ่มต้น (Initial margin) ที่วางไว้ในนามของธนาคารพาณิชย์เอง
            ที่วางไว้กับคู่สัญญาที่ได้รับยกเว้นการปฏิบัติตามหลักเกณฑ์การเรียกและ
            วางหลักประกันสำหรับธุรกรรมอนุพันธ์ (BCBS-IOSCO: Margin requirements for 
             non-centrally cleared derivatives)</t>
  </si>
  <si>
    <t xml:space="preserve">                        (20.5.4.2) ส่วนของรัฐบาล ธนาคารกลาง ธนาคารเพื่อการพัฒนาระหว่าง
                        ประเทศ (MDBs) หรือธนาคารเพื่อการชำระเงินระหว่างประเทศ (BIS)</t>
  </si>
  <si>
    <t xml:space="preserve">                        (20.5.4.1) ส่วนของนิติบุคคลอื่นที่ไม่ใช่นิติบุคคลที่ประกอบธุรกิจ
                        ทางการเงินซึ่งไม่มีความสำคัญในเชิงระบบ</t>
  </si>
  <si>
    <t xml:space="preserve">    (20.6)  เงินสดหรือสินทรัพย์อื่นที่วางไว้เป็นกองทุนทดแทนความเสียหายจากการผิดนัด
    ชำระราคา (Default fund) ที่สำนักหักบัญชีกลาง (CCP)</t>
  </si>
  <si>
    <t xml:space="preserve">    (20.7)  ความต้องการแหล่งเงินที่มีความมั่นคงจากหลักประกันขั้นต้นที่วางไว้ และเงินสด
    หรือสินทรัพย์อื่นที่วางไว้เป็นกองทุนทดแทนความเสียหายจากการผิดนัดชำระราคา 
    (Default fund) ที่สำนักหักบัญชีกลาง</t>
  </si>
  <si>
    <t>(21) รายการหักจากเงินกองทุนตามประกาศธนาคารแห่งประเทศไทยว่าด้วยหลักเกณฑ์องค์ประกอบของเงินกองทุนสำหรับธนาคารพาณิชย์</t>
  </si>
  <si>
    <t>(22) ลูกหนี้จากการขายเครื่องมือทางการเงินหรือเงินตราต่างประเทศ ซึ่งอยู่ระหว่างรอ
การส่งมอบ (Trade date receivables)</t>
  </si>
  <si>
    <t>(23) สินทรัพย์ที่มีความสัมพันธ์กับหนี้สิน (Interdependent assets)</t>
  </si>
  <si>
    <t>(24) สินทรัพย์อื่น นอกเหนือจากรายการข้างต้น ที่ได้รับ RSF factor ร้อยละ 100</t>
  </si>
  <si>
    <t xml:space="preserve">    (7.4) ภาระผูกพันที่ไม่มีสัญญาอื่น </t>
  </si>
  <si>
    <t>(1)  วงเงินที่ยังไม่ได้เบิกใช้ซึ่งไม่สามารถยกเลิกได้ที่ให้แก่ลูกค้าเพื่อวัตถุประสงค์ในการไถ่ถอนตราสารหนี้ที่ลูกค้าเป็นผู้ออก (Irrevocable or conditionally revocable liquidity facilities)</t>
  </si>
  <si>
    <t>(2)  วงเงินที่ยังไม่ได้เบิกใช้ซึ่งไม่สามารถยกเลิกได้ที่ให้แก่ลูกค้าเพื่อวัตถุประสงค์อื่น (Irrevocable or conditionally revocable credit facilities)</t>
  </si>
  <si>
    <t>(3)  วงเงินที่ยังไม่ได้เบิกใช้ซึ่งสามารถยกเลิกได้โดยไม่มีเงื่อนไขที่ให้แก่ลูกค้าเพื่อวัตถุประสงค์ในการไถ่ถอนตราสารหนี้ที่ลูกค้าเป็นผู้ออก (Unconditionally revocable liquidity facilities)</t>
  </si>
  <si>
    <t xml:space="preserve">(4)  วงเงินที่ยังไม่ได้เบิกใช้ซึ่งสามารถยกเลิกได้โดยไม่มีเงื่อนไขที่ให้แก่ลูกค้าเพื่อ
วัตถุประสงค์อื่น (Unconditionally revocable credit facilities) </t>
  </si>
  <si>
    <t>(5)  ธุรกรรมที่เกี่ยวกับบริการทางการเงินเพื่อการค้า (Trade finance-related obligations)</t>
  </si>
  <si>
    <t>(6)  การค้ำประกัน รับรอง อาวัล และเล็ตเตอร์ออฟเครดิตที่ไม่เกี่ยวข้องกับบริการทางการเงินเพื่อการค้า (Guarantees and letters of credit unrelated to trade finance obligations)</t>
  </si>
  <si>
    <t>(7)  ภาระผูกพันที่ไม่มีสัญญา</t>
  </si>
  <si>
    <t xml:space="preserve">    (7.1) การรับซื้อคืนตราสารหนี้ (Debt-buy back requests) </t>
  </si>
  <si>
    <t xml:space="preserve">    (7.2) ธุรกรรมซับซ้อน (Structured products) ที่ผู้ถือคาดหวังว่ามีตลาดรองรับ </t>
  </si>
  <si>
    <t xml:space="preserve">    (7.3) การให้ความช่วยเหลือกองทุน (Managed funds) ที่บริหารโดยบริษัทในกลุ่ม
    ธุรกิจการเงิน</t>
  </si>
  <si>
    <t xml:space="preserve">(8)  รายการนอกงบแสดงฐานะการเงินอื่นนอกเหนือจากข้อ (1) – (7)  </t>
  </si>
  <si>
    <t>แบบรายงานอัตราส่วนแหล่งเงินที่มีความมั่นคงและความต้องการแหล่งเงินที่มีความมั่นคง 
(Net stable funding ratio: NSFR)</t>
  </si>
  <si>
    <t>(8)  สินเชื่อที่ให้แก่ธุรกิจเอกชน นิติบุคคลอื่น (เช่น กองทุนรวม) และกองทรัสต์ ซึ่งมีอายุคงเหลือน้อยกว่า
1 ปี</t>
  </si>
  <si>
    <t>(10) สินเชื่อที่ให้แก่รัฐบาล องค์กรปกครองส่วนท้องถิ่น องค์การของรัฐ รัฐวิสาหกิจ ธนาคารเพื่อ
การพัฒนาระหว่างประเทศ (MDBs) และธนาคารเพื่อการพัฒนาของแต่ละประเทศ (NDBs) ซึ่งมีอายุคงเหลือน้อยกว่า 1 ปี</t>
  </si>
  <si>
    <r>
      <t>(12) สินเชื่ออื่น (</t>
    </r>
    <r>
      <rPr>
        <sz val="18"/>
        <color indexed="8"/>
        <rFont val="Angsana New"/>
        <family val="1"/>
      </rPr>
      <t>ยกเว้นสินเชื่อที่ให้แก่นิติบุคคลที่ประกอบธุรกิจทางการเงิน) ที่มีอายุคงเหลือ ตั้งแต่ 1 ปีขึ้นไป ซึ่งได้รับน้ำหนักความเสี่ยงร้อยละ 35 หรือต่ำกว่าตามประกาศธนาคารแห่งประเทศไทยว่าด้วยหลักเกณฑ์การคำนวณสินทรัพย์เสี่ยงด้านเครดิตสำหรับธนาคารพาณิชย์โดย Standardised approach
 (วิธี SA)</t>
    </r>
  </si>
  <si>
    <t xml:space="preserve"> -แบบรายงาน-ปรับปรุง เม.ย. 61</t>
  </si>
  <si>
    <t>เอกสารแนบ 3 - NSFR</t>
  </si>
  <si>
    <t>(1) และ (2) เฉพาะส่วนของเงินสำรองที่ธนาคารกลางที่ธนาคารพาณิชย์ต้องดำรงตามกฎหมาย</t>
  </si>
  <si>
    <t>( รายชื่อ ธพ. เฉพาะสาขา ธพ. ต่างประเทศ )</t>
  </si>
  <si>
    <t>วงเงิน Committed line</t>
  </si>
  <si>
    <t>ข้อมูลประกอบการรายงานอัตราส่วนแหล่งเงินที่มีความมั่นคงและความต้องการแหล่งเงินที่มีความมั่นคง (Net stable funding ratio: NSFR)</t>
  </si>
  <si>
    <t>(1) วงเงิน Committed line ที่ได้รับทั้งหมด</t>
  </si>
  <si>
    <t>(2) วงเงิน Committed line ที่นับได้ตามหลักเกณฑ์ NSFR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</si>
</sst>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87" formatCode="0.0"/>
    <numFmt numFmtId="188" formatCode="_(* #,##0.00_);_(* \(#,##0.00\);_(* &quot;-&quot;??_);_(@_)"/>
    <numFmt numFmtId="189" formatCode="yyyy\-mm\-dd;@"/>
    <numFmt numFmtId="190" formatCode="0.0000"/>
    <numFmt numFmtId="191" formatCode="0.0000%"/>
    <numFmt numFmtId="192" formatCode="0.0%"/>
    <numFmt numFmtId="193" formatCode="&quot;Yes&quot;;[Red]&quot;No&quot;"/>
    <numFmt numFmtId="194" formatCode="0.00000"/>
    <numFmt numFmtId="195" formatCode="[&gt;0]General"/>
    <numFmt numFmtId="196" formatCode="0.000"/>
  </numFmts>
  <fonts count="26" x14ac:knownFonts="1">
    <font>
      <sz val="10"/>
      <name val="Segoe UI"/>
      <family val="2"/>
    </font>
    <font>
      <sz val="10"/>
      <name val="Segoe UI"/>
      <family val="2"/>
    </font>
    <font>
      <sz val="18"/>
      <color theme="1"/>
      <name val="Angsana New"/>
      <family val="1"/>
    </font>
    <font>
      <b/>
      <sz val="18"/>
      <color theme="1"/>
      <name val="Angsana New"/>
      <family val="1"/>
    </font>
    <font>
      <sz val="11"/>
      <color theme="1"/>
      <name val="Tahoma"/>
      <family val="2"/>
      <charset val="222"/>
      <scheme val="minor"/>
    </font>
    <font>
      <b/>
      <sz val="18"/>
      <name val="Angsana New"/>
      <family val="1"/>
    </font>
    <font>
      <sz val="18"/>
      <name val="Angsana New"/>
      <family val="1"/>
    </font>
    <font>
      <b/>
      <sz val="13"/>
      <name val="Segoe UI"/>
      <family val="2"/>
    </font>
    <font>
      <b/>
      <sz val="10"/>
      <name val="Arial"/>
      <family val="2"/>
    </font>
    <font>
      <b/>
      <u/>
      <sz val="18"/>
      <name val="Angsana New"/>
      <family val="1"/>
    </font>
    <font>
      <sz val="10"/>
      <name val="Arial"/>
      <family val="2"/>
    </font>
    <font>
      <sz val="18"/>
      <color indexed="8"/>
      <name val="Angsana New"/>
      <family val="1"/>
    </font>
    <font>
      <sz val="10"/>
      <color rgb="FFAA322F"/>
      <name val="Arial"/>
      <family val="2"/>
    </font>
    <font>
      <sz val="18"/>
      <color rgb="FFAA322F"/>
      <name val="Angsana New"/>
      <family val="1"/>
    </font>
    <font>
      <sz val="22"/>
      <name val="Angsana New"/>
      <family val="1"/>
    </font>
    <font>
      <b/>
      <sz val="18"/>
      <color rgb="FF000000"/>
      <name val="Angsana New"/>
      <family val="1"/>
    </font>
    <font>
      <sz val="24"/>
      <name val="Angsana New"/>
      <family val="1"/>
    </font>
    <font>
      <sz val="18"/>
      <name val="Segoe UI"/>
      <family val="2"/>
    </font>
    <font>
      <b/>
      <sz val="12"/>
      <name val="Segoe UI"/>
      <family val="2"/>
    </font>
    <font>
      <b/>
      <sz val="20"/>
      <name val="Arial"/>
      <family val="2"/>
    </font>
    <font>
      <b/>
      <sz val="13"/>
      <color theme="3"/>
      <name val="Tahoma"/>
      <family val="2"/>
      <charset val="222"/>
      <scheme val="minor"/>
    </font>
    <font>
      <b/>
      <sz val="12"/>
      <name val="Arial"/>
      <family val="2"/>
    </font>
    <font>
      <sz val="16"/>
      <name val="Angsana New"/>
      <family val="1"/>
    </font>
    <font>
      <u/>
      <sz val="18"/>
      <color theme="1"/>
      <name val="Angsana New"/>
      <family val="1"/>
    </font>
    <font>
      <b/>
      <sz val="18"/>
      <color rgb="FF0070C0"/>
      <name val="Angsana New"/>
      <family val="1"/>
    </font>
    <font>
      <sz val="18"/>
      <color rgb="FFFF0000"/>
      <name val="Angsana New"/>
      <family val="1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rgb="FFEAA1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rgb="FFD8E4B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theme="5" tint="0.39994506668294322"/>
        <bgColor indexed="45"/>
      </patternFill>
    </fill>
    <fill>
      <patternFill patternType="solid">
        <fgColor theme="5" tint="0.399945066682943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rgb="FFBCBDBC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BCBDBC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BCBDBC"/>
      </right>
      <top style="thin">
        <color indexed="64"/>
      </top>
      <bottom style="thin">
        <color indexed="64"/>
      </bottom>
      <diagonal/>
    </border>
    <border>
      <left style="thin">
        <color rgb="FFBCBDBC"/>
      </left>
      <right/>
      <top style="thin">
        <color indexed="64"/>
      </top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7">
    <xf numFmtId="0" fontId="0" fillId="2" borderId="0">
      <alignment vertical="center"/>
    </xf>
    <xf numFmtId="0" fontId="12" fillId="0" borderId="0" applyNumberFormat="0" applyFill="0" applyBorder="0" applyAlignment="0" applyProtection="0"/>
    <xf numFmtId="0" fontId="4" fillId="0" borderId="0"/>
    <xf numFmtId="0" fontId="7" fillId="2" borderId="0" applyNumberFormat="0" applyFill="0" applyBorder="0" applyAlignment="0" applyProtection="0"/>
    <xf numFmtId="0" fontId="8" fillId="2" borderId="2" applyFont="0" applyBorder="0">
      <alignment horizontal="center" wrapText="1"/>
    </xf>
    <xf numFmtId="0" fontId="8" fillId="4" borderId="2" applyFont="0" applyBorder="0">
      <alignment horizontal="center" wrapText="1"/>
    </xf>
    <xf numFmtId="0" fontId="10" fillId="5" borderId="9" applyNumberFormat="0" applyFont="0" applyBorder="0">
      <alignment horizontal="center" vertical="center"/>
    </xf>
    <xf numFmtId="3" fontId="10" fillId="6" borderId="11" applyFont="0">
      <alignment horizontal="right" vertical="center"/>
      <protection locked="0"/>
    </xf>
    <xf numFmtId="187" fontId="10" fillId="2" borderId="9" applyFont="0">
      <alignment horizontal="right" vertical="center"/>
    </xf>
    <xf numFmtId="3" fontId="10" fillId="2" borderId="9" applyFont="0">
      <alignment horizontal="right" vertical="center"/>
    </xf>
    <xf numFmtId="0" fontId="10" fillId="2" borderId="9">
      <alignment horizontal="center" vertical="center"/>
    </xf>
    <xf numFmtId="0" fontId="10" fillId="7" borderId="11" applyNumberFormat="0" applyFont="0" applyProtection="0">
      <alignment horizontal="left" vertical="center"/>
    </xf>
    <xf numFmtId="3" fontId="10" fillId="7" borderId="11" applyFont="0" applyProtection="0">
      <alignment horizontal="right" vertical="center"/>
    </xf>
    <xf numFmtId="0" fontId="10" fillId="8" borderId="9" applyNumberFormat="0" applyFont="0" applyBorder="0" applyProtection="0">
      <alignment horizontal="center" vertical="center"/>
    </xf>
    <xf numFmtId="9" fontId="10" fillId="7" borderId="11" applyFont="0" applyProtection="0">
      <alignment horizontal="right" vertical="center"/>
    </xf>
    <xf numFmtId="3" fontId="10" fillId="9" borderId="11" applyFont="0">
      <alignment horizontal="right" vertical="center"/>
      <protection locked="0"/>
    </xf>
    <xf numFmtId="0" fontId="10" fillId="0" borderId="0">
      <alignment vertical="center"/>
    </xf>
    <xf numFmtId="3" fontId="12" fillId="2" borderId="9" applyProtection="0">
      <alignment horizontal="right" vertical="center"/>
    </xf>
    <xf numFmtId="188" fontId="4" fillId="0" borderId="0" applyFont="0" applyFill="0" applyBorder="0" applyAlignment="0" applyProtection="0"/>
    <xf numFmtId="0" fontId="19" fillId="4" borderId="7" applyNumberFormat="0" applyFill="0" applyBorder="0" applyAlignment="0" applyProtection="0">
      <alignment horizontal="left"/>
    </xf>
    <xf numFmtId="0" fontId="20" fillId="0" borderId="1" applyNumberFormat="0" applyFill="0" applyAlignment="0" applyProtection="0"/>
    <xf numFmtId="0" fontId="21" fillId="0" borderId="0" applyNumberFormat="0" applyFill="0" applyBorder="0" applyAlignment="0" applyProtection="0"/>
    <xf numFmtId="3" fontId="10" fillId="10" borderId="9" applyFont="0" applyProtection="0">
      <alignment horizontal="right" vertical="center"/>
    </xf>
    <xf numFmtId="10" fontId="10" fillId="7" borderId="11" applyFont="0" applyProtection="0">
      <alignment horizontal="right" vertical="center"/>
    </xf>
    <xf numFmtId="9" fontId="10" fillId="10" borderId="9" applyFont="0" applyProtection="0">
      <alignment horizontal="right" vertical="center"/>
    </xf>
    <xf numFmtId="0" fontId="10" fillId="10" borderId="2" applyNumberFormat="0" applyFont="0" applyBorder="0" applyProtection="0">
      <alignment horizontal="left" vertical="center"/>
    </xf>
    <xf numFmtId="189" fontId="10" fillId="6" borderId="11" applyFont="0">
      <alignment vertical="center"/>
      <protection locked="0"/>
    </xf>
    <xf numFmtId="3" fontId="10" fillId="11" borderId="9" applyFont="0">
      <alignment horizontal="right" vertical="center"/>
      <protection locked="0"/>
    </xf>
    <xf numFmtId="187" fontId="10" fillId="6" borderId="11" applyFont="0">
      <alignment horizontal="right" vertical="center"/>
      <protection locked="0"/>
    </xf>
    <xf numFmtId="190" fontId="10" fillId="12" borderId="11" applyFont="0">
      <alignment vertical="center"/>
      <protection locked="0"/>
    </xf>
    <xf numFmtId="10" fontId="10" fillId="6" borderId="11" applyFont="0">
      <alignment horizontal="right" vertical="center"/>
      <protection locked="0"/>
    </xf>
    <xf numFmtId="9" fontId="10" fillId="6" borderId="11" applyFont="0">
      <alignment horizontal="right" vertical="center"/>
      <protection locked="0"/>
    </xf>
    <xf numFmtId="191" fontId="10" fillId="6" borderId="11" applyFont="0">
      <alignment horizontal="right" vertical="center"/>
      <protection locked="0"/>
    </xf>
    <xf numFmtId="192" fontId="10" fillId="6" borderId="11" applyFont="0">
      <alignment horizontal="right" vertical="center"/>
      <protection locked="0"/>
    </xf>
    <xf numFmtId="0" fontId="10" fillId="6" borderId="11" applyFont="0">
      <alignment horizontal="center" vertical="center" wrapText="1"/>
      <protection locked="0"/>
    </xf>
    <xf numFmtId="49" fontId="10" fillId="6" borderId="11" applyFont="0">
      <alignment vertical="center"/>
      <protection locked="0"/>
    </xf>
    <xf numFmtId="0" fontId="22" fillId="0" borderId="0"/>
    <xf numFmtId="0" fontId="10" fillId="0" borderId="0">
      <alignment vertical="center"/>
    </xf>
    <xf numFmtId="189" fontId="10" fillId="13" borderId="18">
      <alignment vertical="center"/>
      <protection locked="0"/>
    </xf>
    <xf numFmtId="3" fontId="10" fillId="14" borderId="9" applyFont="0">
      <alignment horizontal="right" vertical="center"/>
      <protection locked="0"/>
    </xf>
    <xf numFmtId="187" fontId="10" fillId="9" borderId="11" applyFont="0">
      <alignment horizontal="right" vertical="center"/>
      <protection locked="0"/>
    </xf>
    <xf numFmtId="10" fontId="10" fillId="9" borderId="11" applyFont="0">
      <alignment horizontal="right" vertical="center"/>
      <protection locked="0"/>
    </xf>
    <xf numFmtId="9" fontId="10" fillId="9" borderId="11" applyFont="0">
      <alignment horizontal="right" vertical="center"/>
      <protection locked="0"/>
    </xf>
    <xf numFmtId="191" fontId="10" fillId="9" borderId="11" applyFont="0">
      <alignment horizontal="right" vertical="center"/>
      <protection locked="0"/>
    </xf>
    <xf numFmtId="192" fontId="10" fillId="9" borderId="11" applyFont="0">
      <alignment horizontal="right" vertical="center"/>
      <protection locked="0"/>
    </xf>
    <xf numFmtId="0" fontId="10" fillId="9" borderId="11" applyFont="0">
      <alignment horizontal="center" vertical="center" wrapText="1"/>
      <protection locked="0"/>
    </xf>
    <xf numFmtId="0" fontId="10" fillId="9" borderId="11" applyNumberFormat="0" applyFont="0">
      <alignment horizontal="center" vertical="center" wrapText="1"/>
      <protection locked="0"/>
    </xf>
    <xf numFmtId="3" fontId="10" fillId="15" borderId="9" applyFont="0">
      <alignment horizontal="right" vertical="center"/>
      <protection locked="0"/>
    </xf>
    <xf numFmtId="193" fontId="10" fillId="2" borderId="9" applyFont="0">
      <alignment horizontal="center" vertical="center"/>
    </xf>
    <xf numFmtId="3" fontId="10" fillId="4" borderId="9" applyFont="0">
      <alignment horizontal="right" vertical="center"/>
    </xf>
    <xf numFmtId="194" fontId="10" fillId="2" borderId="9" applyFont="0">
      <alignment horizontal="right" vertical="center"/>
    </xf>
    <xf numFmtId="194" fontId="10" fillId="4" borderId="9" applyFont="0">
      <alignment horizontal="right" vertical="center"/>
    </xf>
    <xf numFmtId="10" fontId="10" fillId="2" borderId="9" applyFont="0">
      <alignment horizontal="right" vertical="center"/>
    </xf>
    <xf numFmtId="9" fontId="10" fillId="2" borderId="9" applyFont="0">
      <alignment horizontal="right" vertical="center"/>
    </xf>
    <xf numFmtId="195" fontId="10" fillId="2" borderId="9" applyFont="0">
      <alignment horizontal="center" vertical="center" wrapText="1"/>
    </xf>
    <xf numFmtId="189" fontId="10" fillId="16" borderId="9" applyFont="0">
      <alignment vertical="center"/>
    </xf>
    <xf numFmtId="1" fontId="10" fillId="16" borderId="9" applyFont="0">
      <alignment horizontal="right" vertical="center"/>
    </xf>
    <xf numFmtId="190" fontId="10" fillId="16" borderId="9" applyFont="0">
      <alignment vertical="center"/>
    </xf>
    <xf numFmtId="9" fontId="10" fillId="16" borderId="9" applyFont="0">
      <alignment horizontal="right" vertical="center"/>
    </xf>
    <xf numFmtId="191" fontId="10" fillId="16" borderId="9" applyFont="0">
      <alignment horizontal="right" vertical="center"/>
    </xf>
    <xf numFmtId="10" fontId="10" fillId="16" borderId="9" applyFont="0">
      <alignment horizontal="right" vertical="center"/>
    </xf>
    <xf numFmtId="0" fontId="10" fillId="16" borderId="9" applyFont="0">
      <alignment horizontal="center" vertical="center" wrapText="1"/>
    </xf>
    <xf numFmtId="49" fontId="10" fillId="16" borderId="9" applyFont="0">
      <alignment vertical="center"/>
    </xf>
    <xf numFmtId="190" fontId="10" fillId="17" borderId="9" applyFont="0">
      <alignment vertical="center"/>
    </xf>
    <xf numFmtId="9" fontId="10" fillId="17" borderId="9" applyFont="0">
      <alignment horizontal="right" vertical="center"/>
    </xf>
    <xf numFmtId="189" fontId="10" fillId="18" borderId="9">
      <alignment vertical="center"/>
    </xf>
    <xf numFmtId="190" fontId="10" fillId="19" borderId="9" applyFont="0">
      <alignment horizontal="right" vertical="center"/>
    </xf>
    <xf numFmtId="1" fontId="10" fillId="19" borderId="9" applyFont="0">
      <alignment horizontal="right" vertical="center"/>
    </xf>
    <xf numFmtId="190" fontId="10" fillId="19" borderId="9" applyFont="0">
      <alignment vertical="center"/>
    </xf>
    <xf numFmtId="187" fontId="10" fillId="19" borderId="9" applyFont="0">
      <alignment vertical="center"/>
    </xf>
    <xf numFmtId="10" fontId="10" fillId="19" borderId="9" applyFont="0">
      <alignment horizontal="right" vertical="center"/>
    </xf>
    <xf numFmtId="9" fontId="10" fillId="19" borderId="9" applyFont="0">
      <alignment horizontal="right" vertical="center"/>
    </xf>
    <xf numFmtId="191" fontId="10" fillId="19" borderId="9" applyFont="0">
      <alignment horizontal="right" vertical="center"/>
    </xf>
    <xf numFmtId="10" fontId="10" fillId="19" borderId="4" applyFont="0">
      <alignment horizontal="right" vertical="center"/>
    </xf>
    <xf numFmtId="10" fontId="10" fillId="19" borderId="4" applyFont="0">
      <alignment horizontal="right" vertical="center"/>
    </xf>
    <xf numFmtId="0" fontId="10" fillId="19" borderId="9" applyFont="0">
      <alignment horizontal="center" vertical="center" wrapText="1"/>
    </xf>
    <xf numFmtId="49" fontId="10" fillId="19" borderId="9" applyFont="0">
      <alignment vertical="center"/>
    </xf>
  </cellStyleXfs>
  <cellXfs count="142">
    <xf numFmtId="0" fontId="0" fillId="2" borderId="0" xfId="0">
      <alignment vertical="center"/>
    </xf>
    <xf numFmtId="0" fontId="2" fillId="2" borderId="0" xfId="0" applyFont="1" applyAlignment="1" applyProtection="1">
      <alignment horizontal="center"/>
    </xf>
    <xf numFmtId="0" fontId="3" fillId="2" borderId="2" xfId="0" applyFont="1" applyBorder="1" applyAlignment="1" applyProtection="1">
      <alignment vertical="center"/>
    </xf>
    <xf numFmtId="0" fontId="2" fillId="2" borderId="4" xfId="0" applyFont="1" applyBorder="1" applyAlignment="1" applyProtection="1"/>
    <xf numFmtId="0" fontId="2" fillId="2" borderId="0" xfId="0" applyFont="1" applyAlignment="1" applyProtection="1"/>
    <xf numFmtId="0" fontId="5" fillId="4" borderId="7" xfId="2" applyFont="1" applyFill="1" applyBorder="1" applyAlignment="1" applyProtection="1">
      <alignment vertical="center"/>
    </xf>
    <xf numFmtId="0" fontId="6" fillId="4" borderId="0" xfId="2" applyFont="1" applyFill="1" applyBorder="1" applyAlignment="1" applyProtection="1">
      <alignment vertical="center"/>
    </xf>
    <xf numFmtId="0" fontId="5" fillId="4" borderId="0" xfId="3" applyFont="1" applyFill="1" applyBorder="1" applyAlignment="1" applyProtection="1">
      <alignment vertical="center"/>
    </xf>
    <xf numFmtId="0" fontId="2" fillId="2" borderId="0" xfId="0" applyFont="1" applyBorder="1" applyAlignment="1" applyProtection="1"/>
    <xf numFmtId="0" fontId="5" fillId="4" borderId="2" xfId="2" applyFont="1" applyFill="1" applyBorder="1" applyAlignment="1" applyProtection="1">
      <alignment vertical="center"/>
    </xf>
    <xf numFmtId="0" fontId="6" fillId="4" borderId="3" xfId="2" applyFont="1" applyFill="1" applyBorder="1" applyAlignment="1" applyProtection="1">
      <alignment vertical="center"/>
    </xf>
    <xf numFmtId="0" fontId="5" fillId="4" borderId="3" xfId="3" applyFont="1" applyFill="1" applyBorder="1" applyAlignment="1" applyProtection="1">
      <alignment vertical="center"/>
    </xf>
    <xf numFmtId="0" fontId="2" fillId="4" borderId="7" xfId="2" applyFont="1" applyFill="1" applyBorder="1" applyAlignment="1" applyProtection="1">
      <alignment horizontal="center" vertical="center"/>
    </xf>
    <xf numFmtId="0" fontId="6" fillId="4" borderId="0" xfId="0" applyFont="1" applyFill="1" applyBorder="1" applyProtection="1">
      <alignment vertical="center"/>
    </xf>
    <xf numFmtId="0" fontId="3" fillId="4" borderId="10" xfId="2" applyFont="1" applyFill="1" applyBorder="1" applyAlignment="1" applyProtection="1">
      <alignment horizontal="center" vertical="center"/>
    </xf>
    <xf numFmtId="3" fontId="5" fillId="4" borderId="9" xfId="5" applyNumberFormat="1" applyFont="1" applyBorder="1" applyAlignment="1" applyProtection="1">
      <alignment horizontal="center" vertical="center" wrapText="1"/>
    </xf>
    <xf numFmtId="0" fontId="5" fillId="2" borderId="9" xfId="4" applyFont="1" applyBorder="1">
      <alignment horizontal="center" wrapText="1"/>
    </xf>
    <xf numFmtId="0" fontId="6" fillId="4" borderId="9" xfId="0" applyFont="1" applyFill="1" applyBorder="1" applyAlignment="1" applyProtection="1">
      <alignment vertical="center" wrapText="1"/>
    </xf>
    <xf numFmtId="0" fontId="6" fillId="5" borderId="9" xfId="6" applyFont="1" applyBorder="1" applyProtection="1">
      <alignment horizontal="center" vertical="center"/>
    </xf>
    <xf numFmtId="3" fontId="11" fillId="6" borderId="9" xfId="7" applyFont="1" applyBorder="1" applyProtection="1">
      <alignment horizontal="right" vertical="center"/>
      <protection locked="0"/>
    </xf>
    <xf numFmtId="2" fontId="6" fillId="2" borderId="9" xfId="8" applyNumberFormat="1" applyFont="1" applyBorder="1">
      <alignment horizontal="right" vertical="center"/>
    </xf>
    <xf numFmtId="3" fontId="6" fillId="2" borderId="9" xfId="9" applyFont="1" applyBorder="1">
      <alignment horizontal="right" vertical="center"/>
    </xf>
    <xf numFmtId="0" fontId="6" fillId="2" borderId="9" xfId="10" applyFont="1" applyBorder="1">
      <alignment horizontal="center" vertical="center"/>
    </xf>
    <xf numFmtId="0" fontId="6" fillId="4" borderId="9" xfId="0" applyFont="1" applyFill="1" applyBorder="1" applyAlignment="1" applyProtection="1">
      <alignment horizontal="left" vertical="center" wrapText="1" indent="1"/>
    </xf>
    <xf numFmtId="2" fontId="6" fillId="0" borderId="9" xfId="8" applyNumberFormat="1" applyFont="1" applyFill="1" applyBorder="1">
      <alignment horizontal="right" vertical="center"/>
    </xf>
    <xf numFmtId="0" fontId="6" fillId="2" borderId="9" xfId="10" applyFont="1" applyBorder="1" applyProtection="1">
      <alignment horizontal="center" vertical="center"/>
    </xf>
    <xf numFmtId="0" fontId="6" fillId="5" borderId="9" xfId="6" applyFont="1" applyBorder="1" applyAlignment="1" applyProtection="1">
      <alignment horizontal="left" vertical="center" indent="2"/>
    </xf>
    <xf numFmtId="0" fontId="6" fillId="4" borderId="0" xfId="0" applyFont="1" applyFill="1" applyBorder="1" applyAlignment="1" applyProtection="1">
      <alignment horizontal="left" vertical="center" indent="2"/>
    </xf>
    <xf numFmtId="3" fontId="6" fillId="2" borderId="9" xfId="9" applyFont="1" applyBorder="1" applyProtection="1">
      <alignment horizontal="right" vertical="center"/>
    </xf>
    <xf numFmtId="0" fontId="6" fillId="5" borderId="3" xfId="6" applyFont="1" applyBorder="1" applyProtection="1">
      <alignment horizontal="center" vertical="center"/>
    </xf>
    <xf numFmtId="0" fontId="6" fillId="4" borderId="3" xfId="0" applyFont="1" applyFill="1" applyBorder="1" applyProtection="1">
      <alignment vertical="center"/>
    </xf>
    <xf numFmtId="0" fontId="6" fillId="4" borderId="4" xfId="0" applyFont="1" applyFill="1" applyBorder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3" fillId="4" borderId="2" xfId="2" applyFont="1" applyFill="1" applyBorder="1" applyAlignment="1" applyProtection="1">
      <alignment vertical="center"/>
    </xf>
    <xf numFmtId="0" fontId="5" fillId="4" borderId="3" xfId="0" applyFont="1" applyFill="1" applyBorder="1" applyProtection="1">
      <alignment vertical="center"/>
    </xf>
    <xf numFmtId="3" fontId="6" fillId="4" borderId="3" xfId="9" applyFont="1" applyFill="1" applyBorder="1" applyProtection="1">
      <alignment horizontal="right" vertical="center"/>
    </xf>
    <xf numFmtId="2" fontId="6" fillId="5" borderId="9" xfId="6" applyNumberFormat="1" applyFont="1" applyBorder="1" applyProtection="1">
      <alignment horizontal="center" vertical="center"/>
    </xf>
    <xf numFmtId="2" fontId="6" fillId="4" borderId="9" xfId="0" applyNumberFormat="1" applyFont="1" applyFill="1" applyBorder="1" applyProtection="1">
      <alignment vertical="center"/>
    </xf>
    <xf numFmtId="0" fontId="6" fillId="4" borderId="0" xfId="0" applyFont="1" applyFill="1" applyBorder="1" applyAlignment="1" applyProtection="1">
      <alignment horizontal="left" vertical="center" indent="3"/>
    </xf>
    <xf numFmtId="0" fontId="6" fillId="4" borderId="0" xfId="0" applyFont="1" applyFill="1" applyBorder="1" applyAlignment="1" applyProtection="1">
      <alignment vertical="center" wrapText="1"/>
    </xf>
    <xf numFmtId="2" fontId="6" fillId="4" borderId="0" xfId="0" applyNumberFormat="1" applyFont="1" applyFill="1" applyBorder="1" applyProtection="1">
      <alignment vertical="center"/>
    </xf>
    <xf numFmtId="3" fontId="6" fillId="2" borderId="0" xfId="9" applyFont="1" applyBorder="1">
      <alignment horizontal="right" vertical="center"/>
    </xf>
    <xf numFmtId="0" fontId="5" fillId="4" borderId="0" xfId="0" applyFont="1" applyFill="1" applyBorder="1" applyAlignment="1" applyProtection="1">
      <alignment horizontal="left"/>
    </xf>
    <xf numFmtId="0" fontId="5" fillId="4" borderId="0" xfId="0" applyFont="1" applyFill="1" applyBorder="1" applyProtection="1">
      <alignment vertical="center"/>
    </xf>
    <xf numFmtId="3" fontId="6" fillId="4" borderId="0" xfId="9" applyFont="1" applyFill="1" applyBorder="1" applyProtection="1">
      <alignment horizontal="right" vertical="center"/>
    </xf>
    <xf numFmtId="0" fontId="15" fillId="2" borderId="0" xfId="0" applyFont="1" applyAlignment="1" applyProtection="1">
      <alignment vertical="center"/>
    </xf>
    <xf numFmtId="0" fontId="6" fillId="4" borderId="9" xfId="0" applyFont="1" applyFill="1" applyBorder="1" applyProtection="1">
      <alignment vertical="center"/>
    </xf>
    <xf numFmtId="0" fontId="5" fillId="0" borderId="9" xfId="13" applyFont="1" applyFill="1" applyBorder="1" applyAlignment="1" applyProtection="1">
      <alignment horizontal="center" vertical="center"/>
    </xf>
    <xf numFmtId="2" fontId="5" fillId="0" borderId="9" xfId="2" applyNumberFormat="1" applyFont="1" applyFill="1" applyBorder="1" applyAlignment="1" applyProtection="1">
      <alignment horizontal="center" vertical="center" wrapText="1"/>
    </xf>
    <xf numFmtId="0" fontId="6" fillId="5" borderId="12" xfId="6" applyFont="1" applyBorder="1" applyProtection="1">
      <alignment horizontal="center" vertical="center"/>
    </xf>
    <xf numFmtId="0" fontId="6" fillId="5" borderId="13" xfId="6" applyFont="1" applyBorder="1" applyProtection="1">
      <alignment horizontal="center" vertical="center"/>
    </xf>
    <xf numFmtId="0" fontId="6" fillId="5" borderId="14" xfId="6" applyFont="1" applyBorder="1" applyProtection="1">
      <alignment horizontal="center" vertical="center"/>
    </xf>
    <xf numFmtId="0" fontId="14" fillId="7" borderId="13" xfId="11" applyFont="1" applyBorder="1" applyProtection="1">
      <alignment horizontal="left" vertical="center"/>
    </xf>
    <xf numFmtId="0" fontId="6" fillId="7" borderId="13" xfId="11" applyFont="1" applyBorder="1" applyProtection="1">
      <alignment horizontal="left" vertical="center"/>
    </xf>
    <xf numFmtId="0" fontId="6" fillId="7" borderId="14" xfId="11" applyFont="1" applyBorder="1" applyProtection="1">
      <alignment horizontal="left" vertical="center"/>
    </xf>
    <xf numFmtId="3" fontId="6" fillId="7" borderId="12" xfId="12" applyFont="1" applyBorder="1">
      <alignment horizontal="right" vertical="center"/>
    </xf>
    <xf numFmtId="0" fontId="16" fillId="7" borderId="3" xfId="11" applyFont="1" applyBorder="1" applyProtection="1">
      <alignment horizontal="left" vertical="center"/>
    </xf>
    <xf numFmtId="0" fontId="6" fillId="7" borderId="3" xfId="11" applyFont="1" applyBorder="1" applyProtection="1">
      <alignment horizontal="left" vertical="center"/>
    </xf>
    <xf numFmtId="0" fontId="6" fillId="7" borderId="16" xfId="11" applyFont="1" applyBorder="1" applyProtection="1">
      <alignment horizontal="left" vertical="center"/>
    </xf>
    <xf numFmtId="9" fontId="6" fillId="7" borderId="17" xfId="14" applyFont="1" applyBorder="1">
      <alignment horizontal="right" vertical="center"/>
    </xf>
    <xf numFmtId="0" fontId="1" fillId="4" borderId="0" xfId="0" applyFont="1" applyFill="1" applyBorder="1" applyProtection="1">
      <alignment vertical="center"/>
    </xf>
    <xf numFmtId="0" fontId="1" fillId="4" borderId="15" xfId="0" applyFont="1" applyFill="1" applyBorder="1" applyAlignment="1" applyProtection="1">
      <alignment vertical="center"/>
    </xf>
    <xf numFmtId="0" fontId="17" fillId="2" borderId="0" xfId="0" applyFont="1" applyBorder="1">
      <alignment vertical="center"/>
    </xf>
    <xf numFmtId="0" fontId="17" fillId="3" borderId="0" xfId="0" applyFont="1" applyFill="1" applyBorder="1">
      <alignment vertical="center"/>
    </xf>
    <xf numFmtId="0" fontId="0" fillId="2" borderId="0" xfId="0" applyBorder="1">
      <alignment vertical="center"/>
    </xf>
    <xf numFmtId="0" fontId="0" fillId="2" borderId="8" xfId="0" applyBorder="1">
      <alignment vertical="center"/>
    </xf>
    <xf numFmtId="0" fontId="3" fillId="0" borderId="3" xfId="0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15" fillId="0" borderId="0" xfId="0" applyFont="1" applyFill="1" applyAlignment="1" applyProtection="1">
      <alignment vertical="center"/>
    </xf>
    <xf numFmtId="0" fontId="0" fillId="0" borderId="0" xfId="0" applyFill="1">
      <alignment vertical="center"/>
    </xf>
    <xf numFmtId="0" fontId="17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1" fillId="5" borderId="3" xfId="6" applyFont="1" applyBorder="1" applyProtection="1">
      <alignment horizontal="center" vertical="center"/>
    </xf>
    <xf numFmtId="0" fontId="6" fillId="0" borderId="0" xfId="0" applyFont="1" applyFill="1" applyBorder="1" applyProtection="1">
      <alignment vertical="center"/>
    </xf>
    <xf numFmtId="0" fontId="2" fillId="4" borderId="9" xfId="0" applyFont="1" applyFill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horizontal="left" vertical="center" indent="2"/>
    </xf>
    <xf numFmtId="0" fontId="1" fillId="4" borderId="0" xfId="0" applyFont="1" applyFill="1" applyBorder="1" applyAlignment="1" applyProtection="1">
      <alignment horizontal="left" vertical="center" indent="3"/>
    </xf>
    <xf numFmtId="0" fontId="3" fillId="0" borderId="3" xfId="2" applyFont="1" applyFill="1" applyBorder="1" applyAlignment="1" applyProtection="1">
      <alignment vertical="center"/>
    </xf>
    <xf numFmtId="3" fontId="14" fillId="7" borderId="12" xfId="12" applyFont="1" applyBorder="1">
      <alignment horizontal="right" vertical="center"/>
    </xf>
    <xf numFmtId="0" fontId="6" fillId="4" borderId="2" xfId="0" applyFont="1" applyFill="1" applyBorder="1" applyAlignment="1" applyProtection="1">
      <alignment vertical="center" wrapText="1"/>
    </xf>
    <xf numFmtId="0" fontId="2" fillId="4" borderId="2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horizontal="left" vertical="center" wrapText="1" indent="1"/>
    </xf>
    <xf numFmtId="0" fontId="2" fillId="4" borderId="2" xfId="0" applyFont="1" applyFill="1" applyBorder="1" applyAlignment="1" applyProtection="1">
      <alignment horizontal="left" vertical="center" wrapText="1" indent="1"/>
    </xf>
    <xf numFmtId="0" fontId="13" fillId="4" borderId="2" xfId="1" applyFont="1" applyFill="1" applyBorder="1" applyAlignment="1" applyProtection="1">
      <alignment horizontal="left" vertical="center" wrapText="1" indent="1"/>
    </xf>
    <xf numFmtId="0" fontId="2" fillId="4" borderId="2" xfId="0" applyFont="1" applyFill="1" applyBorder="1" applyAlignment="1" applyProtection="1">
      <alignment horizontal="left" vertical="top" wrapText="1" indent="1"/>
    </xf>
    <xf numFmtId="0" fontId="2" fillId="4" borderId="2" xfId="0" applyFont="1" applyFill="1" applyBorder="1" applyAlignment="1" applyProtection="1">
      <alignment horizontal="left" vertical="center" wrapText="1" indent="2"/>
    </xf>
    <xf numFmtId="0" fontId="2" fillId="4" borderId="2" xfId="0" applyFont="1" applyFill="1" applyBorder="1" applyAlignment="1" applyProtection="1">
      <alignment horizontal="left" vertical="center" wrapText="1" indent="3"/>
    </xf>
    <xf numFmtId="0" fontId="13" fillId="4" borderId="2" xfId="1" applyFont="1" applyFill="1" applyBorder="1" applyAlignment="1" applyProtection="1">
      <alignment horizontal="left" vertical="center" wrapText="1" indent="2"/>
    </xf>
    <xf numFmtId="0" fontId="2" fillId="4" borderId="2" xfId="0" applyFont="1" applyFill="1" applyBorder="1" applyAlignment="1" applyProtection="1">
      <alignment horizontal="left" vertical="center" wrapText="1" indent="4"/>
    </xf>
    <xf numFmtId="0" fontId="5" fillId="0" borderId="15" xfId="2" applyFont="1" applyFill="1" applyBorder="1" applyAlignment="1" applyProtection="1">
      <alignment vertical="center"/>
    </xf>
    <xf numFmtId="0" fontId="11" fillId="4" borderId="9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 indent="1"/>
    </xf>
    <xf numFmtId="0" fontId="2" fillId="0" borderId="2" xfId="0" applyFont="1" applyFill="1" applyBorder="1" applyAlignment="1" applyProtection="1">
      <alignment horizontal="left" vertical="center" wrapText="1" indent="2"/>
    </xf>
    <xf numFmtId="0" fontId="2" fillId="0" borderId="2" xfId="0" applyFont="1" applyFill="1" applyBorder="1" applyAlignment="1" applyProtection="1">
      <alignment horizontal="left" vertical="center" wrapText="1" indent="3"/>
    </xf>
    <xf numFmtId="0" fontId="2" fillId="0" borderId="2" xfId="0" applyFont="1" applyFill="1" applyBorder="1" applyAlignment="1" applyProtection="1">
      <alignment horizontal="left" vertical="center" wrapText="1" indent="4"/>
    </xf>
    <xf numFmtId="0" fontId="2" fillId="4" borderId="2" xfId="0" applyFont="1" applyFill="1" applyBorder="1" applyAlignment="1" applyProtection="1">
      <alignment horizontal="left" vertical="center" wrapText="1"/>
    </xf>
    <xf numFmtId="0" fontId="13" fillId="4" borderId="2" xfId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6" fillId="0" borderId="9" xfId="0" applyFont="1" applyFill="1" applyBorder="1" applyAlignment="1" applyProtection="1">
      <alignment horizontal="left" vertical="center" wrapText="1" indent="1"/>
    </xf>
    <xf numFmtId="3" fontId="3" fillId="0" borderId="9" xfId="2" applyNumberFormat="1" applyFont="1" applyFill="1" applyBorder="1" applyAlignment="1" applyProtection="1">
      <alignment horizontal="center" vertical="center" wrapText="1"/>
    </xf>
    <xf numFmtId="196" fontId="6" fillId="2" borderId="9" xfId="8" applyNumberFormat="1" applyFont="1" applyBorder="1">
      <alignment horizontal="right" vertical="center"/>
    </xf>
    <xf numFmtId="3" fontId="11" fillId="0" borderId="9" xfId="7" applyFont="1" applyFill="1" applyBorder="1" applyProtection="1">
      <alignment horizontal="right" vertical="center"/>
      <protection locked="0"/>
    </xf>
    <xf numFmtId="3" fontId="6" fillId="2" borderId="9" xfId="9" applyNumberFormat="1" applyFont="1" applyBorder="1">
      <alignment horizontal="right" vertical="center"/>
    </xf>
    <xf numFmtId="3" fontId="11" fillId="6" borderId="9" xfId="7" applyFont="1" applyFill="1" applyBorder="1" applyProtection="1">
      <alignment horizontal="right" vertical="center"/>
      <protection locked="0"/>
    </xf>
    <xf numFmtId="0" fontId="5" fillId="2" borderId="9" xfId="4" applyFont="1" applyBorder="1" applyAlignment="1">
      <alignment horizontal="center" vertical="center" wrapText="1"/>
    </xf>
    <xf numFmtId="0" fontId="6" fillId="2" borderId="15" xfId="0" applyFont="1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17" fillId="2" borderId="0" xfId="0" applyFont="1" applyFill="1" applyBorder="1" applyProtection="1">
      <alignment vertical="center"/>
    </xf>
    <xf numFmtId="0" fontId="1" fillId="2" borderId="0" xfId="0" applyFont="1" applyFill="1" applyBorder="1" applyProtection="1">
      <alignment vertical="center"/>
    </xf>
    <xf numFmtId="0" fontId="3" fillId="2" borderId="2" xfId="0" applyFont="1" applyBorder="1" applyAlignment="1" applyProtection="1">
      <alignment vertical="center" wrapText="1"/>
    </xf>
    <xf numFmtId="2" fontId="25" fillId="2" borderId="9" xfId="8" applyNumberFormat="1" applyFont="1" applyBorder="1">
      <alignment horizontal="right" vertical="center"/>
    </xf>
    <xf numFmtId="0" fontId="0" fillId="2" borderId="0" xfId="0" applyAlignment="1">
      <alignment horizont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3" fontId="5" fillId="4" borderId="9" xfId="2" applyNumberFormat="1" applyFont="1" applyFill="1" applyBorder="1" applyAlignment="1" applyProtection="1">
      <alignment horizontal="center" vertical="center"/>
    </xf>
    <xf numFmtId="2" fontId="5" fillId="0" borderId="9" xfId="2" applyNumberFormat="1" applyFont="1" applyFill="1" applyBorder="1" applyAlignment="1" applyProtection="1">
      <alignment horizontal="center" vertical="center" wrapText="1"/>
    </xf>
    <xf numFmtId="2" fontId="3" fillId="0" borderId="9" xfId="2" applyNumberFormat="1" applyFont="1" applyFill="1" applyBorder="1" applyAlignment="1" applyProtection="1">
      <alignment horizontal="center" vertical="center" wrapText="1"/>
    </xf>
    <xf numFmtId="0" fontId="18" fillId="4" borderId="15" xfId="0" applyFont="1" applyFill="1" applyBorder="1" applyAlignment="1" applyProtection="1">
      <alignment horizontal="left" wrapText="1"/>
    </xf>
    <xf numFmtId="0" fontId="6" fillId="4" borderId="9" xfId="0" applyFont="1" applyFill="1" applyBorder="1" applyAlignment="1" applyProtection="1">
      <alignment horizontal="center" vertical="center"/>
    </xf>
    <xf numFmtId="0" fontId="5" fillId="4" borderId="9" xfId="4" applyFont="1" applyFill="1" applyBorder="1" applyAlignment="1" applyProtection="1">
      <alignment horizontal="center" vertical="center" wrapText="1"/>
    </xf>
    <xf numFmtId="0" fontId="14" fillId="7" borderId="2" xfId="11" applyFont="1" applyBorder="1" applyAlignment="1" applyProtection="1">
      <alignment horizontal="left" vertical="center"/>
    </xf>
    <xf numFmtId="0" fontId="14" fillId="7" borderId="3" xfId="11" applyFont="1" applyBorder="1" applyAlignment="1" applyProtection="1">
      <alignment horizontal="left" vertical="center"/>
    </xf>
    <xf numFmtId="0" fontId="14" fillId="7" borderId="4" xfId="11" applyFont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5" fillId="0" borderId="9" xfId="4" applyFont="1" applyFill="1" applyBorder="1" applyAlignment="1" applyProtection="1">
      <alignment horizontal="center" vertical="center" wrapText="1"/>
    </xf>
    <xf numFmtId="0" fontId="24" fillId="6" borderId="9" xfId="0" applyFont="1" applyFill="1" applyBorder="1" applyAlignment="1" applyProtection="1">
      <alignment horizontal="center" vertical="center"/>
      <protection locked="0"/>
    </xf>
    <xf numFmtId="0" fontId="2" fillId="2" borderId="2" xfId="0" applyFont="1" applyBorder="1" applyAlignment="1" applyProtection="1">
      <alignment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2" fillId="2" borderId="3" xfId="0" applyFont="1" applyBorder="1" applyAlignment="1" applyProtection="1"/>
    <xf numFmtId="3" fontId="11" fillId="6" borderId="2" xfId="7" applyFont="1" applyFill="1" applyBorder="1" applyAlignment="1" applyProtection="1">
      <alignment horizontal="right" vertical="center"/>
      <protection locked="0"/>
    </xf>
    <xf numFmtId="3" fontId="11" fillId="6" borderId="3" xfId="7" applyFont="1" applyFill="1" applyBorder="1" applyAlignment="1" applyProtection="1">
      <alignment horizontal="right" vertical="center"/>
      <protection locked="0"/>
    </xf>
    <xf numFmtId="3" fontId="11" fillId="6" borderId="4" xfId="7" applyFont="1" applyFill="1" applyBorder="1" applyAlignment="1" applyProtection="1">
      <alignment horizontal="right" vertical="center"/>
      <protection locked="0"/>
    </xf>
  </cellXfs>
  <cellStyles count="77">
    <cellStyle name="=C:\WINNT35\SYSTEM32\COMMAND.COM" xfId="16"/>
    <cellStyle name="checkExposure" xfId="17"/>
    <cellStyle name="checkLiq" xfId="10"/>
    <cellStyle name="Comma 2" xfId="18"/>
    <cellStyle name="greyed" xfId="6"/>
    <cellStyle name="greyed 2" xfId="13"/>
    <cellStyle name="Heading 1 4" xfId="19"/>
    <cellStyle name="Heading 2 2" xfId="3"/>
    <cellStyle name="Heading 2 3" xfId="20"/>
    <cellStyle name="Heading 2 4" xfId="21"/>
    <cellStyle name="HeadingTable" xfId="4"/>
    <cellStyle name="HeadingTable 2" xfId="5"/>
    <cellStyle name="highlightExposure" xfId="12"/>
    <cellStyle name="highlightExposure 2" xfId="22"/>
    <cellStyle name="highlightPD" xfId="23"/>
    <cellStyle name="highlightPercentage" xfId="14"/>
    <cellStyle name="highlightPercentage 2" xfId="24"/>
    <cellStyle name="highlightText" xfId="11"/>
    <cellStyle name="highlightText 2" xfId="25"/>
    <cellStyle name="inputDate" xfId="26"/>
    <cellStyle name="inputExposure" xfId="7"/>
    <cellStyle name="inputExposure 2" xfId="27"/>
    <cellStyle name="inputMaturity" xfId="28"/>
    <cellStyle name="inputParameterE" xfId="29"/>
    <cellStyle name="inputPD" xfId="30"/>
    <cellStyle name="inputPercentage" xfId="31"/>
    <cellStyle name="inputPercentageL" xfId="32"/>
    <cellStyle name="inputPercentageS" xfId="33"/>
    <cellStyle name="inputSelection" xfId="34"/>
    <cellStyle name="inputText" xfId="35"/>
    <cellStyle name="Normal" xfId="0" builtinId="0"/>
    <cellStyle name="Normal 2" xfId="2"/>
    <cellStyle name="Normal 3" xfId="36"/>
    <cellStyle name="Normal 4" xfId="37"/>
    <cellStyle name="optionalDate" xfId="38"/>
    <cellStyle name="optionalExposure" xfId="15"/>
    <cellStyle name="optionalExposure 2" xfId="39"/>
    <cellStyle name="optionalMaturity" xfId="40"/>
    <cellStyle name="optionalPD" xfId="41"/>
    <cellStyle name="optionalPercentage" xfId="42"/>
    <cellStyle name="optionalPercentageL" xfId="43"/>
    <cellStyle name="optionalPercentageS" xfId="44"/>
    <cellStyle name="optionalSelection" xfId="45"/>
    <cellStyle name="optionalText" xfId="46"/>
    <cellStyle name="reviseExposure" xfId="47"/>
    <cellStyle name="showCheck" xfId="48"/>
    <cellStyle name="showExposure" xfId="9"/>
    <cellStyle name="showExposure 2" xfId="49"/>
    <cellStyle name="showParameterE" xfId="50"/>
    <cellStyle name="showParameterE 2" xfId="51"/>
    <cellStyle name="showParameterS" xfId="8"/>
    <cellStyle name="showPD" xfId="52"/>
    <cellStyle name="showPercentage" xfId="53"/>
    <cellStyle name="showSelection" xfId="54"/>
    <cellStyle name="sup2Date" xfId="55"/>
    <cellStyle name="sup2Int" xfId="56"/>
    <cellStyle name="sup2ParameterE" xfId="57"/>
    <cellStyle name="sup2Percentage" xfId="58"/>
    <cellStyle name="sup2PercentageL" xfId="59"/>
    <cellStyle name="sup2PercentageM" xfId="60"/>
    <cellStyle name="sup2Selection" xfId="61"/>
    <cellStyle name="sup2Text" xfId="62"/>
    <cellStyle name="sup3ParameterE" xfId="63"/>
    <cellStyle name="sup3Percentage" xfId="64"/>
    <cellStyle name="supDate" xfId="65"/>
    <cellStyle name="supFloat" xfId="66"/>
    <cellStyle name="supInt" xfId="67"/>
    <cellStyle name="supParameterE" xfId="68"/>
    <cellStyle name="supParameterS" xfId="69"/>
    <cellStyle name="supPD" xfId="70"/>
    <cellStyle name="supPercentage" xfId="71"/>
    <cellStyle name="supPercentageL" xfId="72"/>
    <cellStyle name="supPercentageM" xfId="73"/>
    <cellStyle name="supPercentageM 3" xfId="74"/>
    <cellStyle name="supSelection" xfId="75"/>
    <cellStyle name="supText" xfId="76"/>
    <cellStyle name="Warning Text" xfId="1" builtinId="11"/>
  </cellStyles>
  <dxfs count="2">
    <dxf>
      <font>
        <condense val="0"/>
        <extend val="0"/>
        <color indexed="17"/>
      </font>
      <fill>
        <patternFill>
          <bgColor theme="0"/>
        </patternFill>
      </fill>
    </dxf>
    <dxf>
      <font>
        <b/>
        <i val="0"/>
        <color rgb="FFAA322F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FFEC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urapoc\AppData\Local\Microsoft\Windows\Temporary%20Internet%20Files\Content.Outlook\EFJR9SAF\&#3649;&#3610;&#3610;&#3619;&#3634;&#3618;&#3591;&#3634;&#3609;%20LCR%20NSFR%20BCBS%20_%20m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Requirements"/>
      <sheetName val="DefCap"/>
      <sheetName val="DefCap-MI"/>
      <sheetName val="Floors"/>
      <sheetName val="Leverage Ratio"/>
      <sheetName val="LCR"/>
      <sheetName val="NSFR"/>
      <sheetName val="BB SA general"/>
      <sheetName val="BB SA additional"/>
      <sheetName val="TB general"/>
      <sheetName val="TB SBA"/>
      <sheetName val="TB IMA"/>
      <sheetName val="TB IMA P&amp;L"/>
      <sheetName val="TLAC holdings"/>
      <sheetName val="G-SIB TLAC external"/>
      <sheetName val="G-SIB TLAC internal"/>
      <sheetName val="G-SIB TLAC location"/>
      <sheetName val="Checks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5">
          <cell r="F15">
            <v>1</v>
          </cell>
        </row>
        <row r="76">
          <cell r="F76">
            <v>0</v>
          </cell>
        </row>
        <row r="77">
          <cell r="F77">
            <v>0</v>
          </cell>
        </row>
        <row r="167">
          <cell r="D167" t="str">
            <v>Yes</v>
          </cell>
        </row>
        <row r="168">
          <cell r="D168" t="str">
            <v>No</v>
          </cell>
        </row>
        <row r="170">
          <cell r="D170">
            <v>1</v>
          </cell>
        </row>
        <row r="171">
          <cell r="D171">
            <v>2</v>
          </cell>
        </row>
        <row r="172">
          <cell r="D172">
            <v>1</v>
          </cell>
          <cell r="E172">
            <v>1</v>
          </cell>
          <cell r="F172" t="str">
            <v>One</v>
          </cell>
        </row>
        <row r="173">
          <cell r="D173">
            <v>1000</v>
          </cell>
          <cell r="E173">
            <v>1000</v>
          </cell>
          <cell r="F173" t="str">
            <v>Thousands</v>
          </cell>
        </row>
        <row r="174">
          <cell r="D174">
            <v>1000000</v>
          </cell>
          <cell r="E174">
            <v>1000000</v>
          </cell>
          <cell r="F174" t="str">
            <v>Millions</v>
          </cell>
        </row>
        <row r="192">
          <cell r="D192" t="str">
            <v>IFRS</v>
          </cell>
        </row>
        <row r="193">
          <cell r="D193" t="str">
            <v>US GAAP</v>
          </cell>
        </row>
        <row r="194">
          <cell r="D194" t="str">
            <v>Other national accounting standard</v>
          </cell>
        </row>
        <row r="195">
          <cell r="D195" t="str">
            <v>Joint stock company</v>
          </cell>
        </row>
        <row r="196">
          <cell r="D196" t="str">
            <v>Mutual / cooperative</v>
          </cell>
        </row>
        <row r="197">
          <cell r="D197" t="str">
            <v>Other non-joint stock company</v>
          </cell>
        </row>
        <row r="198">
          <cell r="C198">
            <v>1</v>
          </cell>
        </row>
        <row r="199">
          <cell r="C199">
            <v>2</v>
          </cell>
        </row>
        <row r="200">
          <cell r="C200">
            <v>4</v>
          </cell>
        </row>
        <row r="201">
          <cell r="C201">
            <v>5</v>
          </cell>
        </row>
        <row r="202">
          <cell r="C202">
            <v>6</v>
          </cell>
        </row>
        <row r="203">
          <cell r="C203">
            <v>7</v>
          </cell>
        </row>
        <row r="204">
          <cell r="C204">
            <v>8</v>
          </cell>
        </row>
        <row r="218">
          <cell r="C218">
            <v>0</v>
          </cell>
        </row>
        <row r="219">
          <cell r="C219">
            <v>1</v>
          </cell>
        </row>
        <row r="220">
          <cell r="C220">
            <v>2</v>
          </cell>
        </row>
        <row r="221">
          <cell r="C221">
            <v>3</v>
          </cell>
        </row>
        <row r="222">
          <cell r="C222">
            <v>4</v>
          </cell>
        </row>
        <row r="223">
          <cell r="C223">
            <v>5</v>
          </cell>
        </row>
        <row r="224">
          <cell r="C224">
            <v>6</v>
          </cell>
        </row>
        <row r="225">
          <cell r="C225">
            <v>7</v>
          </cell>
        </row>
        <row r="226">
          <cell r="C226">
            <v>8</v>
          </cell>
        </row>
        <row r="227">
          <cell r="C227">
            <v>9</v>
          </cell>
        </row>
        <row r="228">
          <cell r="C228">
            <v>10</v>
          </cell>
        </row>
        <row r="229">
          <cell r="C229">
            <v>11</v>
          </cell>
        </row>
        <row r="230">
          <cell r="C230">
            <v>12</v>
          </cell>
        </row>
        <row r="231">
          <cell r="C231">
            <v>13</v>
          </cell>
        </row>
        <row r="232">
          <cell r="C232">
            <v>14</v>
          </cell>
        </row>
        <row r="233">
          <cell r="C233">
            <v>15</v>
          </cell>
        </row>
        <row r="234">
          <cell r="C234">
            <v>16</v>
          </cell>
        </row>
        <row r="235">
          <cell r="C235">
            <v>17</v>
          </cell>
        </row>
        <row r="236">
          <cell r="C236">
            <v>18</v>
          </cell>
        </row>
        <row r="237">
          <cell r="C237">
            <v>19</v>
          </cell>
        </row>
        <row r="238">
          <cell r="C238">
            <v>20</v>
          </cell>
        </row>
        <row r="239">
          <cell r="C239">
            <v>21</v>
          </cell>
        </row>
        <row r="240">
          <cell r="C240">
            <v>22</v>
          </cell>
        </row>
        <row r="241">
          <cell r="C241">
            <v>23</v>
          </cell>
        </row>
        <row r="242">
          <cell r="C242">
            <v>24</v>
          </cell>
        </row>
        <row r="243">
          <cell r="C243">
            <v>25</v>
          </cell>
        </row>
        <row r="244">
          <cell r="C244">
            <v>26</v>
          </cell>
        </row>
        <row r="245">
          <cell r="C245">
            <v>27</v>
          </cell>
        </row>
        <row r="246">
          <cell r="C246">
            <v>28</v>
          </cell>
        </row>
        <row r="247">
          <cell r="C247">
            <v>29</v>
          </cell>
        </row>
        <row r="248">
          <cell r="C248">
            <v>30</v>
          </cell>
        </row>
        <row r="249">
          <cell r="C249">
            <v>31</v>
          </cell>
        </row>
        <row r="250">
          <cell r="C250">
            <v>32</v>
          </cell>
        </row>
        <row r="251">
          <cell r="C251">
            <v>33</v>
          </cell>
        </row>
        <row r="252">
          <cell r="C252">
            <v>34</v>
          </cell>
        </row>
        <row r="253">
          <cell r="C253">
            <v>35</v>
          </cell>
        </row>
        <row r="254">
          <cell r="C254">
            <v>36</v>
          </cell>
        </row>
        <row r="255">
          <cell r="C255">
            <v>37</v>
          </cell>
        </row>
        <row r="256">
          <cell r="C256">
            <v>38</v>
          </cell>
        </row>
        <row r="257">
          <cell r="C257">
            <v>39</v>
          </cell>
        </row>
        <row r="258">
          <cell r="C258">
            <v>40</v>
          </cell>
        </row>
        <row r="259">
          <cell r="C259">
            <v>41</v>
          </cell>
        </row>
        <row r="260">
          <cell r="C260">
            <v>42</v>
          </cell>
        </row>
        <row r="261">
          <cell r="C261">
            <v>43</v>
          </cell>
        </row>
        <row r="262">
          <cell r="C262">
            <v>44</v>
          </cell>
        </row>
        <row r="263">
          <cell r="C263">
            <v>45</v>
          </cell>
        </row>
        <row r="264">
          <cell r="C264">
            <v>46</v>
          </cell>
        </row>
        <row r="265">
          <cell r="C265">
            <v>47</v>
          </cell>
        </row>
        <row r="266">
          <cell r="C266">
            <v>48</v>
          </cell>
        </row>
        <row r="267">
          <cell r="C267">
            <v>49</v>
          </cell>
        </row>
        <row r="268">
          <cell r="C268">
            <v>50</v>
          </cell>
        </row>
        <row r="269">
          <cell r="C269">
            <v>51</v>
          </cell>
        </row>
        <row r="270">
          <cell r="C270">
            <v>52</v>
          </cell>
        </row>
        <row r="271">
          <cell r="C271">
            <v>53</v>
          </cell>
        </row>
        <row r="272">
          <cell r="C272">
            <v>54</v>
          </cell>
        </row>
        <row r="273">
          <cell r="C273">
            <v>55</v>
          </cell>
        </row>
        <row r="274">
          <cell r="C274">
            <v>56</v>
          </cell>
        </row>
        <row r="275">
          <cell r="C275">
            <v>57</v>
          </cell>
        </row>
        <row r="276">
          <cell r="C276">
            <v>58</v>
          </cell>
        </row>
        <row r="277">
          <cell r="C277">
            <v>59</v>
          </cell>
        </row>
        <row r="278">
          <cell r="C278">
            <v>60</v>
          </cell>
        </row>
        <row r="279">
          <cell r="C279">
            <v>61</v>
          </cell>
        </row>
        <row r="280">
          <cell r="C280">
            <v>62</v>
          </cell>
        </row>
        <row r="281">
          <cell r="C281">
            <v>63</v>
          </cell>
        </row>
        <row r="282">
          <cell r="C282">
            <v>64</v>
          </cell>
        </row>
        <row r="283">
          <cell r="C283">
            <v>65</v>
          </cell>
        </row>
        <row r="284">
          <cell r="C284">
            <v>66</v>
          </cell>
        </row>
        <row r="285">
          <cell r="C285">
            <v>67</v>
          </cell>
        </row>
        <row r="286">
          <cell r="C286">
            <v>68</v>
          </cell>
        </row>
        <row r="287">
          <cell r="C287">
            <v>69</v>
          </cell>
        </row>
        <row r="288">
          <cell r="C288">
            <v>70</v>
          </cell>
        </row>
        <row r="289">
          <cell r="C289">
            <v>71</v>
          </cell>
        </row>
        <row r="290">
          <cell r="C290">
            <v>72</v>
          </cell>
        </row>
        <row r="291">
          <cell r="C291">
            <v>73</v>
          </cell>
        </row>
        <row r="292">
          <cell r="C292">
            <v>74</v>
          </cell>
        </row>
        <row r="293">
          <cell r="C293">
            <v>75</v>
          </cell>
        </row>
        <row r="294">
          <cell r="C294">
            <v>76</v>
          </cell>
        </row>
        <row r="295">
          <cell r="C295">
            <v>77</v>
          </cell>
        </row>
        <row r="296">
          <cell r="C296">
            <v>78</v>
          </cell>
        </row>
        <row r="297">
          <cell r="C297">
            <v>79</v>
          </cell>
        </row>
        <row r="298">
          <cell r="C298">
            <v>80</v>
          </cell>
        </row>
        <row r="299">
          <cell r="C299">
            <v>81</v>
          </cell>
        </row>
        <row r="300">
          <cell r="C300">
            <v>82</v>
          </cell>
        </row>
        <row r="301">
          <cell r="C301">
            <v>83</v>
          </cell>
        </row>
        <row r="302">
          <cell r="C302">
            <v>84</v>
          </cell>
        </row>
        <row r="303">
          <cell r="C303">
            <v>85</v>
          </cell>
        </row>
        <row r="304">
          <cell r="C304">
            <v>86</v>
          </cell>
        </row>
        <row r="305">
          <cell r="C305">
            <v>87</v>
          </cell>
        </row>
        <row r="306">
          <cell r="C306">
            <v>88</v>
          </cell>
        </row>
        <row r="307">
          <cell r="C307">
            <v>89</v>
          </cell>
        </row>
        <row r="308">
          <cell r="C308">
            <v>90</v>
          </cell>
        </row>
        <row r="309">
          <cell r="C309">
            <v>91</v>
          </cell>
        </row>
        <row r="310">
          <cell r="C310">
            <v>92</v>
          </cell>
        </row>
        <row r="311">
          <cell r="C311">
            <v>93</v>
          </cell>
        </row>
        <row r="312">
          <cell r="C312">
            <v>94</v>
          </cell>
        </row>
        <row r="313">
          <cell r="C313">
            <v>95</v>
          </cell>
        </row>
        <row r="314">
          <cell r="C314">
            <v>96</v>
          </cell>
        </row>
        <row r="315">
          <cell r="C315">
            <v>97</v>
          </cell>
        </row>
        <row r="316">
          <cell r="C316">
            <v>98</v>
          </cell>
        </row>
        <row r="317">
          <cell r="C317">
            <v>99</v>
          </cell>
        </row>
        <row r="318">
          <cell r="C318">
            <v>100</v>
          </cell>
        </row>
        <row r="319">
          <cell r="D319" t="str">
            <v>Domestic cash equity</v>
          </cell>
        </row>
        <row r="320">
          <cell r="D320" t="str">
            <v>Domestic equity derivatives</v>
          </cell>
        </row>
        <row r="321">
          <cell r="D321" t="str">
            <v>Quantitative equity strategies</v>
          </cell>
        </row>
        <row r="322">
          <cell r="D322" t="str">
            <v>Foreign equities</v>
          </cell>
        </row>
        <row r="323">
          <cell r="D323" t="str">
            <v>Emerging markets equities</v>
          </cell>
        </row>
        <row r="324">
          <cell r="D324" t="str">
            <v>Domestic interest rates and derivatives</v>
          </cell>
        </row>
        <row r="325">
          <cell r="D325" t="str">
            <v>International interest rates and derivatives</v>
          </cell>
        </row>
        <row r="326">
          <cell r="D326" t="str">
            <v>Spot FX</v>
          </cell>
        </row>
        <row r="327">
          <cell r="D327" t="str">
            <v>FX derivatives</v>
          </cell>
        </row>
        <row r="328">
          <cell r="D328" t="str">
            <v>Domestic structured products</v>
          </cell>
        </row>
        <row r="329">
          <cell r="D329" t="str">
            <v>Global structured products</v>
          </cell>
        </row>
        <row r="330">
          <cell r="D330" t="str">
            <v>Distressed debt</v>
          </cell>
        </row>
        <row r="331">
          <cell r="D331" t="str">
            <v>High grade credit</v>
          </cell>
        </row>
        <row r="332">
          <cell r="D332" t="str">
            <v>High yield credit</v>
          </cell>
        </row>
        <row r="333">
          <cell r="D333" t="str">
            <v>Syndicated loans</v>
          </cell>
        </row>
        <row r="334">
          <cell r="D334" t="str">
            <v>Commodities – agricultural</v>
          </cell>
        </row>
        <row r="335">
          <cell r="D335" t="str">
            <v>Commodities – energy</v>
          </cell>
        </row>
        <row r="336">
          <cell r="D336" t="str">
            <v>Commodities – metals</v>
          </cell>
        </row>
        <row r="337">
          <cell r="D337" t="str">
            <v>Special opportunities</v>
          </cell>
        </row>
        <row r="338">
          <cell r="D338" t="str">
            <v>Strategic capital</v>
          </cell>
        </row>
        <row r="339">
          <cell r="D339" t="str">
            <v>Quantitative strategies</v>
          </cell>
        </row>
        <row r="343">
          <cell r="D343" t="str">
            <v>Depository institution</v>
          </cell>
        </row>
        <row r="344">
          <cell r="D344" t="str">
            <v>Securities firm</v>
          </cell>
        </row>
        <row r="345">
          <cell r="D345" t="str">
            <v>Top tier holding company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23"/>
  <sheetViews>
    <sheetView tabSelected="1" view="pageBreakPreview" zoomScale="55" zoomScaleNormal="85" zoomScaleSheetLayoutView="55" workbookViewId="0">
      <selection activeCell="U4" sqref="U4"/>
    </sheetView>
  </sheetViews>
  <sheetFormatPr defaultColWidth="9" defaultRowHeight="26.25" x14ac:dyDescent="0.25"/>
  <cols>
    <col min="1" max="1" width="6" customWidth="1"/>
    <col min="2" max="2" width="94" style="63" customWidth="1"/>
    <col min="3" max="3" width="16.7109375" style="64" hidden="1" customWidth="1"/>
    <col min="4" max="4" width="16.7109375" style="65" customWidth="1"/>
    <col min="5" max="5" width="17.42578125" style="65" customWidth="1"/>
    <col min="6" max="6" width="16.7109375" style="65" customWidth="1"/>
    <col min="7" max="7" width="1.7109375" style="65" customWidth="1"/>
    <col min="8" max="10" width="18.85546875" style="65" customWidth="1"/>
    <col min="11" max="11" width="1.7109375" style="65" customWidth="1"/>
    <col min="12" max="15" width="19" style="65" customWidth="1"/>
    <col min="16" max="16" width="9" style="66"/>
    <col min="17" max="17" width="12.5703125" customWidth="1"/>
  </cols>
  <sheetData>
    <row r="1" spans="1:20" s="4" customFormat="1" ht="52.5" x14ac:dyDescent="0.55000000000000004">
      <c r="A1" s="1">
        <v>1</v>
      </c>
      <c r="B1" s="115" t="s">
        <v>190</v>
      </c>
      <c r="C1" s="67"/>
      <c r="D1" s="134" t="s">
        <v>56</v>
      </c>
      <c r="E1" s="134"/>
      <c r="F1" s="134"/>
      <c r="G1" s="134"/>
      <c r="H1" s="134"/>
      <c r="I1" s="134"/>
      <c r="J1" s="134"/>
      <c r="K1" s="134"/>
      <c r="L1" s="134"/>
      <c r="M1" s="134"/>
      <c r="N1" s="129" t="s">
        <v>195</v>
      </c>
      <c r="O1" s="130"/>
    </row>
    <row r="2" spans="1:20" s="4" customFormat="1" x14ac:dyDescent="0.55000000000000004">
      <c r="A2" s="1">
        <f>A1+1</f>
        <v>2</v>
      </c>
      <c r="B2" s="5" t="s">
        <v>62</v>
      </c>
      <c r="C2" s="68"/>
      <c r="D2" s="6"/>
      <c r="E2" s="6"/>
      <c r="F2" s="6"/>
      <c r="G2" s="6"/>
      <c r="H2" s="6"/>
      <c r="I2" s="6"/>
      <c r="J2" s="7"/>
      <c r="K2" s="7"/>
      <c r="L2" s="7"/>
      <c r="M2" s="8"/>
      <c r="N2" s="131" t="s">
        <v>194</v>
      </c>
      <c r="O2" s="132"/>
    </row>
    <row r="3" spans="1:20" s="4" customFormat="1" x14ac:dyDescent="0.55000000000000004">
      <c r="A3" s="1">
        <f t="shared" ref="A3:A66" si="0">A2+1</f>
        <v>3</v>
      </c>
      <c r="B3" s="9" t="s">
        <v>0</v>
      </c>
      <c r="C3" s="93"/>
      <c r="D3" s="10"/>
      <c r="E3" s="10"/>
      <c r="F3" s="10"/>
      <c r="G3" s="10"/>
      <c r="H3" s="10"/>
      <c r="I3" s="10"/>
      <c r="J3" s="11"/>
      <c r="K3" s="11"/>
      <c r="L3" s="11"/>
      <c r="M3" s="11"/>
      <c r="N3" s="11"/>
      <c r="O3" s="3"/>
      <c r="Q3" s="8"/>
    </row>
    <row r="4" spans="1:20" x14ac:dyDescent="0.55000000000000004">
      <c r="A4" s="1">
        <f t="shared" si="0"/>
        <v>4</v>
      </c>
      <c r="B4" s="12"/>
      <c r="C4" s="133" t="s">
        <v>1</v>
      </c>
      <c r="D4" s="120" t="s">
        <v>2</v>
      </c>
      <c r="E4" s="120"/>
      <c r="F4" s="120"/>
      <c r="G4" s="13"/>
      <c r="H4" s="121" t="s">
        <v>60</v>
      </c>
      <c r="I4" s="121"/>
      <c r="J4" s="121"/>
      <c r="K4" s="13"/>
      <c r="L4" s="122" t="s">
        <v>3</v>
      </c>
      <c r="M4" s="122"/>
      <c r="N4" s="122"/>
      <c r="O4" s="122"/>
      <c r="P4" s="61"/>
      <c r="Q4" s="65"/>
      <c r="R4" s="65"/>
      <c r="S4" s="65"/>
      <c r="T4" s="65"/>
    </row>
    <row r="5" spans="1:20" ht="52.5" x14ac:dyDescent="0.55000000000000004">
      <c r="A5" s="1">
        <f t="shared" si="0"/>
        <v>5</v>
      </c>
      <c r="B5" s="14" t="s">
        <v>4</v>
      </c>
      <c r="C5" s="133"/>
      <c r="D5" s="15" t="s">
        <v>5</v>
      </c>
      <c r="E5" s="15" t="s">
        <v>57</v>
      </c>
      <c r="F5" s="15" t="s">
        <v>6</v>
      </c>
      <c r="G5" s="13"/>
      <c r="H5" s="15" t="s">
        <v>7</v>
      </c>
      <c r="I5" s="15" t="s">
        <v>58</v>
      </c>
      <c r="J5" s="15" t="s">
        <v>59</v>
      </c>
      <c r="K5" s="13"/>
      <c r="L5" s="110" t="s">
        <v>7</v>
      </c>
      <c r="M5" s="15" t="s">
        <v>58</v>
      </c>
      <c r="N5" s="15" t="s">
        <v>59</v>
      </c>
      <c r="O5" s="110" t="s">
        <v>8</v>
      </c>
      <c r="P5" s="61"/>
      <c r="Q5" s="65"/>
      <c r="R5" s="65"/>
      <c r="S5" s="65"/>
      <c r="T5" s="65"/>
    </row>
    <row r="6" spans="1:20" ht="78.75" x14ac:dyDescent="0.55000000000000004">
      <c r="A6" s="1">
        <f t="shared" si="0"/>
        <v>6</v>
      </c>
      <c r="B6" s="82" t="s">
        <v>110</v>
      </c>
      <c r="C6" s="94" t="s">
        <v>18</v>
      </c>
      <c r="D6" s="18"/>
      <c r="E6" s="18"/>
      <c r="F6" s="109"/>
      <c r="G6" s="13"/>
      <c r="H6" s="18"/>
      <c r="I6" s="18"/>
      <c r="J6" s="20">
        <v>1</v>
      </c>
      <c r="K6" s="13"/>
      <c r="L6" s="18"/>
      <c r="M6" s="18"/>
      <c r="N6" s="21" t="str">
        <f>IF(AND(ISNUMBER(F6),ISNUMBER(J6)),SUM(F6)*J6,"")</f>
        <v/>
      </c>
      <c r="O6" s="21" t="str">
        <f>IF(ISNUMBER(N6),SUM(N6),"")</f>
        <v/>
      </c>
      <c r="P6" s="61"/>
      <c r="Q6" s="65"/>
      <c r="R6" s="65"/>
      <c r="S6" s="65"/>
      <c r="T6" s="65"/>
    </row>
    <row r="7" spans="1:20" x14ac:dyDescent="0.55000000000000004">
      <c r="A7" s="1">
        <f t="shared" si="0"/>
        <v>7</v>
      </c>
      <c r="B7" s="83" t="s">
        <v>109</v>
      </c>
      <c r="C7" s="94" t="s">
        <v>19</v>
      </c>
      <c r="D7" s="18"/>
      <c r="E7" s="18"/>
      <c r="F7" s="109"/>
      <c r="G7" s="13"/>
      <c r="H7" s="18"/>
      <c r="I7" s="18"/>
      <c r="J7" s="20">
        <v>1</v>
      </c>
      <c r="K7" s="13"/>
      <c r="L7" s="18"/>
      <c r="M7" s="18"/>
      <c r="N7" s="21" t="str">
        <f>IF(AND(ISNUMBER(F7),ISNUMBER(J7)),SUM(F7)*J7,"")</f>
        <v/>
      </c>
      <c r="O7" s="21" t="str">
        <f>IF(ISNUMBER(N7),SUM(N7),"")</f>
        <v/>
      </c>
      <c r="P7" s="61"/>
      <c r="Q7" s="65"/>
      <c r="R7" s="65"/>
      <c r="S7" s="65"/>
      <c r="T7" s="65"/>
    </row>
    <row r="8" spans="1:20" ht="52.5" x14ac:dyDescent="0.55000000000000004">
      <c r="A8" s="1">
        <f t="shared" si="0"/>
        <v>8</v>
      </c>
      <c r="B8" s="82" t="s">
        <v>108</v>
      </c>
      <c r="C8" s="94" t="s">
        <v>20</v>
      </c>
      <c r="D8" s="19"/>
      <c r="E8" s="19"/>
      <c r="F8" s="19"/>
      <c r="G8" s="13"/>
      <c r="H8" s="20">
        <v>0.95</v>
      </c>
      <c r="I8" s="20">
        <v>0.95</v>
      </c>
      <c r="J8" s="20">
        <v>1</v>
      </c>
      <c r="K8" s="13"/>
      <c r="L8" s="21" t="str">
        <f>IF(AND(ISNUMBER(D8),ISNUMBER(H8)), D8*H8, "")</f>
        <v/>
      </c>
      <c r="M8" s="21" t="str">
        <f>IF(AND(ISNUMBER(E8),ISNUMBER(I8)), E8*I8, "")</f>
        <v/>
      </c>
      <c r="N8" s="21" t="str">
        <f>IF(AND(ISNUMBER(F8),ISNUMBER(J8)),SUM(F8)*J8,"")</f>
        <v/>
      </c>
      <c r="O8" s="21" t="str">
        <f>IF(AND(ISNUMBER(L8),ISNUMBER(M8),ISNUMBER(N8)), SUM(L8:N8), "")</f>
        <v/>
      </c>
      <c r="P8" s="61"/>
      <c r="Q8" s="65"/>
      <c r="R8" s="65"/>
      <c r="S8" s="65"/>
      <c r="T8" s="65"/>
    </row>
    <row r="9" spans="1:20" ht="52.5" x14ac:dyDescent="0.55000000000000004">
      <c r="A9" s="1">
        <f t="shared" si="0"/>
        <v>9</v>
      </c>
      <c r="B9" s="82" t="s">
        <v>107</v>
      </c>
      <c r="C9" s="94" t="s">
        <v>21</v>
      </c>
      <c r="D9" s="19"/>
      <c r="E9" s="19"/>
      <c r="F9" s="19"/>
      <c r="G9" s="13"/>
      <c r="H9" s="20">
        <v>0.9</v>
      </c>
      <c r="I9" s="20">
        <v>0.9</v>
      </c>
      <c r="J9" s="20">
        <v>1</v>
      </c>
      <c r="K9" s="13"/>
      <c r="L9" s="21" t="str">
        <f>IF(AND(ISNUMBER(D9),ISNUMBER(H9)), D9*H9, "")</f>
        <v/>
      </c>
      <c r="M9" s="21" t="str">
        <f>IF(AND(ISNUMBER(E9),ISNUMBER(I9)), E9*I9, "")</f>
        <v/>
      </c>
      <c r="N9" s="21" t="str">
        <f>IF(AND(ISNUMBER(F9),ISNUMBER(J9)),SUM(F9)*J9,"")</f>
        <v/>
      </c>
      <c r="O9" s="21" t="str">
        <f>IF(AND(ISNUMBER(L9),ISNUMBER(M9),ISNUMBER(N9)), SUM(L9:N9), "")</f>
        <v/>
      </c>
      <c r="P9" s="61"/>
      <c r="Q9" s="65"/>
      <c r="R9" s="65"/>
      <c r="S9" s="65"/>
      <c r="T9" s="65"/>
    </row>
    <row r="10" spans="1:20" x14ac:dyDescent="0.55000000000000004">
      <c r="A10" s="1">
        <f t="shared" si="0"/>
        <v>10</v>
      </c>
      <c r="B10" s="84" t="s">
        <v>106</v>
      </c>
      <c r="C10" s="94" t="s">
        <v>22</v>
      </c>
      <c r="D10" s="19"/>
      <c r="E10" s="19"/>
      <c r="F10" s="19"/>
      <c r="G10" s="13"/>
      <c r="H10" s="18"/>
      <c r="I10" s="18"/>
      <c r="J10" s="18"/>
      <c r="K10" s="13"/>
      <c r="L10" s="18"/>
      <c r="M10" s="18"/>
      <c r="N10" s="18"/>
      <c r="O10" s="18"/>
      <c r="P10" s="61"/>
      <c r="Q10" s="65"/>
      <c r="R10" s="65"/>
      <c r="S10" s="65"/>
      <c r="T10" s="65"/>
    </row>
    <row r="11" spans="1:20" x14ac:dyDescent="0.55000000000000004">
      <c r="A11" s="1">
        <f t="shared" si="0"/>
        <v>11</v>
      </c>
      <c r="B11" s="85" t="s">
        <v>104</v>
      </c>
      <c r="C11" s="18"/>
      <c r="D11" s="19"/>
      <c r="E11" s="19"/>
      <c r="F11" s="19"/>
      <c r="G11" s="13"/>
      <c r="H11" s="20">
        <v>0.5</v>
      </c>
      <c r="I11" s="20">
        <v>0.5</v>
      </c>
      <c r="J11" s="20">
        <v>1</v>
      </c>
      <c r="K11" s="13"/>
      <c r="L11" s="21" t="str">
        <f t="shared" ref="L11:M13" si="1">IF(AND(ISNUMBER(D11),ISNUMBER(H11)), D11*H11, "")</f>
        <v/>
      </c>
      <c r="M11" s="21" t="str">
        <f t="shared" si="1"/>
        <v/>
      </c>
      <c r="N11" s="21" t="str">
        <f>IF(AND(ISNUMBER(F11),ISNUMBER(J11)),SUM(F11)*J11,"")</f>
        <v/>
      </c>
      <c r="O11" s="21" t="str">
        <f>IF(AND(ISNUMBER(L11),ISNUMBER(M11),ISNUMBER(N11)), SUM(L11:N11), "")</f>
        <v/>
      </c>
      <c r="P11" s="61"/>
      <c r="Q11" s="65"/>
      <c r="R11" s="65"/>
      <c r="S11" s="65"/>
      <c r="T11" s="65"/>
    </row>
    <row r="12" spans="1:20" ht="52.5" x14ac:dyDescent="0.55000000000000004">
      <c r="A12" s="1">
        <f t="shared" si="0"/>
        <v>12</v>
      </c>
      <c r="B12" s="86" t="s">
        <v>105</v>
      </c>
      <c r="C12" s="18"/>
      <c r="D12" s="19"/>
      <c r="E12" s="19"/>
      <c r="F12" s="19"/>
      <c r="G12" s="13"/>
      <c r="H12" s="20">
        <v>0.5</v>
      </c>
      <c r="I12" s="20">
        <v>0.5</v>
      </c>
      <c r="J12" s="20">
        <v>1</v>
      </c>
      <c r="K12" s="13"/>
      <c r="L12" s="21" t="str">
        <f t="shared" si="1"/>
        <v/>
      </c>
      <c r="M12" s="21" t="str">
        <f t="shared" si="1"/>
        <v/>
      </c>
      <c r="N12" s="21" t="str">
        <f t="shared" ref="N12" si="2">IF(AND(ISNUMBER(F12),ISNUMBER(J12)),SUM(F12)*J12,"")</f>
        <v/>
      </c>
      <c r="O12" s="21" t="str">
        <f>IF(AND(ISNUMBER(L12),ISNUMBER(M12),ISNUMBER(N12)), SUM(L12:N12), "")</f>
        <v/>
      </c>
      <c r="P12" s="61"/>
      <c r="Q12" s="65"/>
      <c r="R12" s="65"/>
      <c r="S12" s="65"/>
      <c r="T12" s="65"/>
    </row>
    <row r="13" spans="1:20" x14ac:dyDescent="0.55000000000000004">
      <c r="A13" s="1">
        <f t="shared" si="0"/>
        <v>13</v>
      </c>
      <c r="B13" s="86" t="s">
        <v>103</v>
      </c>
      <c r="C13" s="18"/>
      <c r="D13" s="19"/>
      <c r="E13" s="19"/>
      <c r="F13" s="19"/>
      <c r="G13" s="13"/>
      <c r="H13" s="20">
        <v>0.5</v>
      </c>
      <c r="I13" s="20">
        <v>0.5</v>
      </c>
      <c r="J13" s="20">
        <v>1</v>
      </c>
      <c r="K13" s="13"/>
      <c r="L13" s="21" t="str">
        <f t="shared" si="1"/>
        <v/>
      </c>
      <c r="M13" s="21" t="str">
        <f t="shared" si="1"/>
        <v/>
      </c>
      <c r="N13" s="21" t="str">
        <f t="shared" ref="N13" si="3">IF(AND(ISNUMBER(F13),ISNUMBER(J13)),SUM(F13)*J13,"")</f>
        <v/>
      </c>
      <c r="O13" s="21" t="str">
        <f>IF(AND(ISNUMBER(L13),ISNUMBER(M13),ISNUMBER(N13)), SUM(L13:N13), "")</f>
        <v/>
      </c>
      <c r="P13" s="61"/>
      <c r="Q13" s="65"/>
      <c r="R13" s="65"/>
      <c r="S13" s="65"/>
      <c r="T13" s="65"/>
    </row>
    <row r="14" spans="1:20" x14ac:dyDescent="0.55000000000000004">
      <c r="A14" s="1">
        <f t="shared" si="0"/>
        <v>14</v>
      </c>
      <c r="B14" s="87" t="str">
        <f>CONCATENATE("Check: sum of rows ", ROW(B11)," to row ", ROW(B13), " = row ", ROW(B10), " for each column")</f>
        <v>Check: sum of rows 11 to row 13 = row 10 for each column</v>
      </c>
      <c r="C14" s="18"/>
      <c r="D14" s="22" t="str">
        <f>IF(SUM(D11:D13)=D10,"Pass","Fail")</f>
        <v>Pass</v>
      </c>
      <c r="E14" s="22" t="str">
        <f>IF(SUM(E11:E13)=E10,"Pass","Fail")</f>
        <v>Pass</v>
      </c>
      <c r="F14" s="22" t="str">
        <f>IF(SUM(F11:F13)=F10,"Pass","Fail")</f>
        <v>Pass</v>
      </c>
      <c r="G14" s="13"/>
      <c r="H14" s="18"/>
      <c r="I14" s="18"/>
      <c r="J14" s="18"/>
      <c r="K14" s="13"/>
      <c r="L14" s="18"/>
      <c r="M14" s="18"/>
      <c r="N14" s="18"/>
      <c r="O14" s="18"/>
      <c r="P14" s="61"/>
      <c r="Q14" s="65"/>
      <c r="R14" s="65"/>
      <c r="S14" s="65"/>
      <c r="T14" s="65"/>
    </row>
    <row r="15" spans="1:20" ht="52.5" x14ac:dyDescent="0.55000000000000004">
      <c r="A15" s="1">
        <f t="shared" si="0"/>
        <v>15</v>
      </c>
      <c r="B15" s="82" t="s">
        <v>101</v>
      </c>
      <c r="C15" s="94" t="s">
        <v>23</v>
      </c>
      <c r="D15" s="19"/>
      <c r="E15" s="19"/>
      <c r="F15" s="19"/>
      <c r="G15" s="13"/>
      <c r="H15" s="18"/>
      <c r="I15" s="18"/>
      <c r="J15" s="18"/>
      <c r="K15" s="13"/>
      <c r="L15" s="18"/>
      <c r="M15" s="18"/>
      <c r="N15" s="18"/>
      <c r="O15" s="18"/>
      <c r="P15" s="61"/>
      <c r="Q15" s="65"/>
      <c r="R15" s="65"/>
      <c r="S15" s="65"/>
      <c r="T15" s="65"/>
    </row>
    <row r="16" spans="1:20" x14ac:dyDescent="0.55000000000000004">
      <c r="A16" s="1">
        <f t="shared" si="0"/>
        <v>16</v>
      </c>
      <c r="B16" s="85" t="s">
        <v>100</v>
      </c>
      <c r="C16" s="18"/>
      <c r="D16" s="19"/>
      <c r="E16" s="19"/>
      <c r="F16" s="19"/>
      <c r="G16" s="13"/>
      <c r="H16" s="20">
        <v>0.5</v>
      </c>
      <c r="I16" s="20">
        <v>0.5</v>
      </c>
      <c r="J16" s="20">
        <v>1</v>
      </c>
      <c r="K16" s="13"/>
      <c r="L16" s="21" t="str">
        <f t="shared" ref="L16:M18" si="4">IF(AND(ISNUMBER(D16),ISNUMBER(H16)), D16*H16, "")</f>
        <v/>
      </c>
      <c r="M16" s="21" t="str">
        <f t="shared" si="4"/>
        <v/>
      </c>
      <c r="N16" s="21" t="str">
        <f>IF(AND(ISNUMBER(F16),ISNUMBER(J16)),SUM(F16)*J16,"")</f>
        <v/>
      </c>
      <c r="O16" s="21" t="str">
        <f>IF(AND(ISNUMBER(L16),ISNUMBER(M16),ISNUMBER(N16)), SUM(L16:N16), "")</f>
        <v/>
      </c>
      <c r="P16" s="61"/>
      <c r="Q16" s="65"/>
      <c r="R16" s="65"/>
      <c r="S16" s="65"/>
      <c r="T16" s="65"/>
    </row>
    <row r="17" spans="1:20" ht="52.5" x14ac:dyDescent="0.55000000000000004">
      <c r="A17" s="1">
        <f t="shared" si="0"/>
        <v>17</v>
      </c>
      <c r="B17" s="86" t="s">
        <v>99</v>
      </c>
      <c r="C17" s="18"/>
      <c r="D17" s="19"/>
      <c r="E17" s="19"/>
      <c r="F17" s="19"/>
      <c r="G17" s="13"/>
      <c r="H17" s="20">
        <v>0</v>
      </c>
      <c r="I17" s="20">
        <v>0.5</v>
      </c>
      <c r="J17" s="20">
        <v>1</v>
      </c>
      <c r="K17" s="13"/>
      <c r="L17" s="21" t="str">
        <f t="shared" si="4"/>
        <v/>
      </c>
      <c r="M17" s="21" t="str">
        <f t="shared" si="4"/>
        <v/>
      </c>
      <c r="N17" s="21" t="str">
        <f t="shared" ref="N17" si="5">IF(AND(ISNUMBER(F17),ISNUMBER(J17)),SUM(F17)*J17,"")</f>
        <v/>
      </c>
      <c r="O17" s="21" t="str">
        <f>IF(AND(ISNUMBER(L17),ISNUMBER(M17),ISNUMBER(N17)), SUM(L17:N17), "")</f>
        <v/>
      </c>
      <c r="P17" s="61"/>
      <c r="Q17" s="65"/>
      <c r="R17" s="65"/>
      <c r="S17" s="65"/>
      <c r="T17" s="65"/>
    </row>
    <row r="18" spans="1:20" x14ac:dyDescent="0.55000000000000004">
      <c r="A18" s="1">
        <f t="shared" si="0"/>
        <v>18</v>
      </c>
      <c r="B18" s="86" t="s">
        <v>98</v>
      </c>
      <c r="C18" s="18"/>
      <c r="D18" s="19"/>
      <c r="E18" s="19"/>
      <c r="F18" s="19"/>
      <c r="G18" s="13"/>
      <c r="H18" s="20">
        <v>0</v>
      </c>
      <c r="I18" s="20">
        <v>0.5</v>
      </c>
      <c r="J18" s="20">
        <v>1</v>
      </c>
      <c r="K18" s="13"/>
      <c r="L18" s="21" t="str">
        <f t="shared" si="4"/>
        <v/>
      </c>
      <c r="M18" s="21" t="str">
        <f t="shared" si="4"/>
        <v/>
      </c>
      <c r="N18" s="21" t="str">
        <f t="shared" ref="N18" si="6">IF(AND(ISNUMBER(F18),ISNUMBER(J18)),SUM(F18)*J18,"")</f>
        <v/>
      </c>
      <c r="O18" s="21" t="str">
        <f>IF(AND(ISNUMBER(L18),ISNUMBER(M18),ISNUMBER(N18)), SUM(L18:N18), "")</f>
        <v/>
      </c>
      <c r="P18" s="61"/>
      <c r="Q18" s="65"/>
      <c r="R18" s="65"/>
      <c r="S18" s="65"/>
      <c r="T18" s="65"/>
    </row>
    <row r="19" spans="1:20" x14ac:dyDescent="0.55000000000000004">
      <c r="A19" s="1">
        <f t="shared" si="0"/>
        <v>19</v>
      </c>
      <c r="B19" s="87" t="str">
        <f>CONCATENATE("Check: sum of row ", ROW(B16)," to row ", ROW(B18), " = row ", ROW(B15), " for each column")</f>
        <v>Check: sum of row 16 to row 18 = row 15 for each column</v>
      </c>
      <c r="C19" s="18"/>
      <c r="D19" s="22" t="str">
        <f>IF(SUM(D16:D18)=D15,"Pass","Fail")</f>
        <v>Pass</v>
      </c>
      <c r="E19" s="22" t="str">
        <f>IF(SUM(E16:E18)=E15,"Pass","Fail")</f>
        <v>Pass</v>
      </c>
      <c r="F19" s="22" t="str">
        <f>IF(SUM(F16:F18)=F15,"Pass","Fail")</f>
        <v>Pass</v>
      </c>
      <c r="G19" s="13"/>
      <c r="H19" s="18"/>
      <c r="I19" s="18"/>
      <c r="J19" s="18"/>
      <c r="K19" s="13"/>
      <c r="L19" s="18"/>
      <c r="M19" s="18"/>
      <c r="N19" s="18"/>
      <c r="O19" s="18"/>
      <c r="P19" s="61"/>
      <c r="Q19" s="65"/>
      <c r="R19" s="65"/>
      <c r="S19" s="65"/>
      <c r="T19" s="65"/>
    </row>
    <row r="20" spans="1:20" ht="78.75" x14ac:dyDescent="0.55000000000000004">
      <c r="A20" s="1">
        <f t="shared" si="0"/>
        <v>20</v>
      </c>
      <c r="B20" s="84" t="s">
        <v>102</v>
      </c>
      <c r="C20" s="94" t="s">
        <v>24</v>
      </c>
      <c r="D20" s="19"/>
      <c r="E20" s="19"/>
      <c r="F20" s="19"/>
      <c r="G20" s="13"/>
      <c r="H20" s="18"/>
      <c r="I20" s="18"/>
      <c r="J20" s="18"/>
      <c r="K20" s="13"/>
      <c r="L20" s="18"/>
      <c r="M20" s="18"/>
      <c r="N20" s="18"/>
      <c r="O20" s="18"/>
      <c r="P20" s="61"/>
      <c r="Q20" s="65"/>
      <c r="R20" s="65"/>
      <c r="S20" s="65"/>
      <c r="T20" s="65"/>
    </row>
    <row r="21" spans="1:20" x14ac:dyDescent="0.55000000000000004">
      <c r="A21" s="1">
        <f t="shared" si="0"/>
        <v>21</v>
      </c>
      <c r="B21" s="85" t="s">
        <v>95</v>
      </c>
      <c r="C21" s="18"/>
      <c r="D21" s="19"/>
      <c r="E21" s="19"/>
      <c r="F21" s="19"/>
      <c r="G21" s="13"/>
      <c r="H21" s="20">
        <v>0.5</v>
      </c>
      <c r="I21" s="20">
        <v>0.5</v>
      </c>
      <c r="J21" s="20">
        <v>1</v>
      </c>
      <c r="K21" s="13"/>
      <c r="L21" s="21" t="str">
        <f t="shared" ref="L21:M23" si="7">IF(AND(ISNUMBER(D21),ISNUMBER(H21)), D21*H21, "")</f>
        <v/>
      </c>
      <c r="M21" s="21" t="str">
        <f t="shared" si="7"/>
        <v/>
      </c>
      <c r="N21" s="21" t="str">
        <f>IF(AND(ISNUMBER(F21),ISNUMBER(J21)),SUM(F21)*J21,"")</f>
        <v/>
      </c>
      <c r="O21" s="21" t="str">
        <f>IF(AND(ISNUMBER(L21),ISNUMBER(M21),ISNUMBER(N21)), SUM(L21:N21), "")</f>
        <v/>
      </c>
      <c r="P21" s="61"/>
      <c r="Q21" s="65"/>
      <c r="R21" s="65"/>
      <c r="S21" s="65"/>
      <c r="T21" s="65"/>
    </row>
    <row r="22" spans="1:20" ht="52.5" x14ac:dyDescent="0.55000000000000004">
      <c r="A22" s="1">
        <f t="shared" si="0"/>
        <v>22</v>
      </c>
      <c r="B22" s="86" t="s">
        <v>96</v>
      </c>
      <c r="C22" s="18"/>
      <c r="D22" s="19"/>
      <c r="E22" s="19"/>
      <c r="F22" s="19"/>
      <c r="G22" s="13"/>
      <c r="H22" s="24">
        <v>0.5</v>
      </c>
      <c r="I22" s="20">
        <v>0.5</v>
      </c>
      <c r="J22" s="20">
        <v>1</v>
      </c>
      <c r="K22" s="13"/>
      <c r="L22" s="21" t="str">
        <f t="shared" si="7"/>
        <v/>
      </c>
      <c r="M22" s="21" t="str">
        <f t="shared" si="7"/>
        <v/>
      </c>
      <c r="N22" s="21" t="str">
        <f t="shared" ref="N22" si="8">IF(AND(ISNUMBER(F22),ISNUMBER(J22)),SUM(F22)*J22,"")</f>
        <v/>
      </c>
      <c r="O22" s="21" t="str">
        <f>IF(AND(ISNUMBER(L22),ISNUMBER(M22),ISNUMBER(N22)), SUM(L22:N22), "")</f>
        <v/>
      </c>
      <c r="P22" s="61"/>
      <c r="Q22" s="65"/>
      <c r="R22" s="65"/>
      <c r="S22" s="65"/>
      <c r="T22" s="65"/>
    </row>
    <row r="23" spans="1:20" x14ac:dyDescent="0.55000000000000004">
      <c r="A23" s="1">
        <f t="shared" si="0"/>
        <v>23</v>
      </c>
      <c r="B23" s="86" t="s">
        <v>97</v>
      </c>
      <c r="C23" s="18"/>
      <c r="D23" s="19"/>
      <c r="E23" s="19"/>
      <c r="F23" s="19"/>
      <c r="G23" s="13"/>
      <c r="H23" s="24">
        <v>0.5</v>
      </c>
      <c r="I23" s="20">
        <v>0.5</v>
      </c>
      <c r="J23" s="20">
        <v>1</v>
      </c>
      <c r="K23" s="13"/>
      <c r="L23" s="21" t="str">
        <f t="shared" si="7"/>
        <v/>
      </c>
      <c r="M23" s="21" t="str">
        <f t="shared" si="7"/>
        <v/>
      </c>
      <c r="N23" s="21" t="str">
        <f t="shared" ref="N23" si="9">IF(AND(ISNUMBER(F23),ISNUMBER(J23)),SUM(F23)*J23,"")</f>
        <v/>
      </c>
      <c r="O23" s="21" t="str">
        <f>IF(AND(ISNUMBER(L23),ISNUMBER(M23),ISNUMBER(N23)), SUM(L23:N23), "")</f>
        <v/>
      </c>
      <c r="P23" s="61"/>
      <c r="Q23" s="65"/>
      <c r="R23" s="65"/>
      <c r="S23" s="65"/>
      <c r="T23" s="65"/>
    </row>
    <row r="24" spans="1:20" x14ac:dyDescent="0.55000000000000004">
      <c r="A24" s="1">
        <f t="shared" si="0"/>
        <v>24</v>
      </c>
      <c r="B24" s="87" t="str">
        <f>CONCATENATE("Check: sum of row ", ROW(B21)," to row ", ROW(B23), " = row ", ROW(B20), " for each column")</f>
        <v>Check: sum of row 21 to row 23 = row 20 for each column</v>
      </c>
      <c r="C24" s="18"/>
      <c r="D24" s="22" t="str">
        <f>IF(SUM(D21:D23)=D20,"Pass","Fail")</f>
        <v>Pass</v>
      </c>
      <c r="E24" s="22" t="str">
        <f>IF(SUM(E21:E23)=E20,"Pass","Fail")</f>
        <v>Pass</v>
      </c>
      <c r="F24" s="22" t="str">
        <f>IF(SUM(F21:F23)=F20,"Pass","Fail")</f>
        <v>Pass</v>
      </c>
      <c r="G24" s="13"/>
      <c r="H24" s="18"/>
      <c r="I24" s="18"/>
      <c r="J24" s="18"/>
      <c r="K24" s="13"/>
      <c r="L24" s="18"/>
      <c r="M24" s="18"/>
      <c r="N24" s="18"/>
      <c r="O24" s="18"/>
      <c r="P24" s="61"/>
      <c r="Q24" s="65"/>
      <c r="R24" s="65"/>
      <c r="S24" s="65"/>
      <c r="T24" s="65"/>
    </row>
    <row r="25" spans="1:20" ht="52.5" x14ac:dyDescent="0.55000000000000004">
      <c r="A25" s="1">
        <f t="shared" si="0"/>
        <v>25</v>
      </c>
      <c r="B25" s="82" t="s">
        <v>63</v>
      </c>
      <c r="C25" s="94" t="s">
        <v>23</v>
      </c>
      <c r="D25" s="19"/>
      <c r="E25" s="19"/>
      <c r="F25" s="19"/>
      <c r="G25" s="13"/>
      <c r="H25" s="18"/>
      <c r="I25" s="18"/>
      <c r="J25" s="18"/>
      <c r="K25" s="13"/>
      <c r="L25" s="18"/>
      <c r="M25" s="18"/>
      <c r="N25" s="18"/>
      <c r="O25" s="18"/>
      <c r="P25" s="61"/>
      <c r="Q25" s="65"/>
      <c r="R25" s="65"/>
      <c r="S25" s="65"/>
      <c r="T25" s="65"/>
    </row>
    <row r="26" spans="1:20" x14ac:dyDescent="0.55000000000000004">
      <c r="A26" s="1">
        <f t="shared" si="0"/>
        <v>26</v>
      </c>
      <c r="B26" s="86" t="s">
        <v>94</v>
      </c>
      <c r="C26" s="18"/>
      <c r="D26" s="19"/>
      <c r="E26" s="19"/>
      <c r="F26" s="19"/>
      <c r="G26" s="13"/>
      <c r="H26" s="20">
        <v>0.5</v>
      </c>
      <c r="I26" s="20">
        <v>0.5</v>
      </c>
      <c r="J26" s="20">
        <v>1</v>
      </c>
      <c r="K26" s="13"/>
      <c r="L26" s="21" t="str">
        <f t="shared" ref="L26:M28" si="10">IF(AND(ISNUMBER(D26),ISNUMBER(H26)), D26*H26, "")</f>
        <v/>
      </c>
      <c r="M26" s="21" t="str">
        <f t="shared" si="10"/>
        <v/>
      </c>
      <c r="N26" s="21" t="str">
        <f>IF(AND(ISNUMBER(F26),ISNUMBER(J26)),SUM(F26)*J26,"")</f>
        <v/>
      </c>
      <c r="O26" s="21" t="str">
        <f>IF(AND(ISNUMBER(L26),ISNUMBER(M26),ISNUMBER(N26)), SUM(L26:N26), "")</f>
        <v/>
      </c>
      <c r="P26" s="61"/>
      <c r="Q26" s="65"/>
      <c r="R26" s="65"/>
      <c r="S26" s="65"/>
      <c r="T26" s="65"/>
    </row>
    <row r="27" spans="1:20" ht="52.5" x14ac:dyDescent="0.55000000000000004">
      <c r="A27" s="1">
        <f t="shared" si="0"/>
        <v>27</v>
      </c>
      <c r="B27" s="86" t="s">
        <v>93</v>
      </c>
      <c r="C27" s="18"/>
      <c r="D27" s="19"/>
      <c r="E27" s="19"/>
      <c r="F27" s="19"/>
      <c r="G27" s="13"/>
      <c r="H27" s="20">
        <v>0</v>
      </c>
      <c r="I27" s="20">
        <v>0.5</v>
      </c>
      <c r="J27" s="20">
        <v>1</v>
      </c>
      <c r="K27" s="13"/>
      <c r="L27" s="21" t="str">
        <f t="shared" si="10"/>
        <v/>
      </c>
      <c r="M27" s="21" t="str">
        <f t="shared" si="10"/>
        <v/>
      </c>
      <c r="N27" s="21" t="str">
        <f t="shared" ref="N27" si="11">IF(AND(ISNUMBER(F27),ISNUMBER(J27)),SUM(F27)*J27,"")</f>
        <v/>
      </c>
      <c r="O27" s="21" t="str">
        <f>IF(AND(ISNUMBER(L27),ISNUMBER(M27),ISNUMBER(N27)), SUM(L27:N27), "")</f>
        <v/>
      </c>
      <c r="P27" s="61"/>
      <c r="Q27" s="65"/>
      <c r="R27" s="65"/>
      <c r="S27" s="65"/>
      <c r="T27" s="65"/>
    </row>
    <row r="28" spans="1:20" x14ac:dyDescent="0.55000000000000004">
      <c r="A28" s="1">
        <f t="shared" si="0"/>
        <v>28</v>
      </c>
      <c r="B28" s="86" t="s">
        <v>92</v>
      </c>
      <c r="C28" s="18"/>
      <c r="D28" s="19"/>
      <c r="E28" s="19"/>
      <c r="F28" s="19"/>
      <c r="G28" s="13"/>
      <c r="H28" s="20">
        <v>0</v>
      </c>
      <c r="I28" s="20">
        <v>0.5</v>
      </c>
      <c r="J28" s="20">
        <v>1</v>
      </c>
      <c r="K28" s="13"/>
      <c r="L28" s="21" t="str">
        <f t="shared" si="10"/>
        <v/>
      </c>
      <c r="M28" s="21" t="str">
        <f t="shared" si="10"/>
        <v/>
      </c>
      <c r="N28" s="21" t="str">
        <f t="shared" ref="N28" si="12">IF(AND(ISNUMBER(F28),ISNUMBER(J28)),SUM(F28)*J28,"")</f>
        <v/>
      </c>
      <c r="O28" s="21" t="str">
        <f>IF(AND(ISNUMBER(L28),ISNUMBER(M28),ISNUMBER(N28)), SUM(L28:N28), "")</f>
        <v/>
      </c>
      <c r="P28" s="61"/>
      <c r="Q28" s="65"/>
      <c r="R28" s="65"/>
      <c r="S28" s="65"/>
      <c r="T28" s="65"/>
    </row>
    <row r="29" spans="1:20" x14ac:dyDescent="0.55000000000000004">
      <c r="A29" s="1">
        <f t="shared" si="0"/>
        <v>29</v>
      </c>
      <c r="B29" s="87" t="str">
        <f>CONCATENATE("Check: sum of row ", ROW(B26)," to row ", ROW(B28), " = row ", ROW(B25), " for each column")</f>
        <v>Check: sum of row 26 to row 28 = row 25 for each column</v>
      </c>
      <c r="C29" s="18"/>
      <c r="D29" s="22" t="str">
        <f>IF(SUM(D26:D28)=D25,"Pass","Fail")</f>
        <v>Pass</v>
      </c>
      <c r="E29" s="22" t="str">
        <f t="shared" ref="E29:F29" si="13">IF(SUM(E26:E28)=E25,"Pass","Fail")</f>
        <v>Pass</v>
      </c>
      <c r="F29" s="22" t="str">
        <f t="shared" si="13"/>
        <v>Pass</v>
      </c>
      <c r="G29" s="13"/>
      <c r="H29" s="18"/>
      <c r="I29" s="18"/>
      <c r="J29" s="18"/>
      <c r="K29" s="13"/>
      <c r="L29" s="18"/>
      <c r="M29" s="18"/>
      <c r="N29" s="18"/>
      <c r="O29" s="18"/>
      <c r="P29" s="61"/>
      <c r="Q29" s="65"/>
      <c r="R29" s="65"/>
      <c r="S29" s="65"/>
      <c r="T29" s="65"/>
    </row>
    <row r="30" spans="1:20" x14ac:dyDescent="0.55000000000000004">
      <c r="A30" s="1">
        <f t="shared" si="0"/>
        <v>30</v>
      </c>
      <c r="B30" s="84" t="s">
        <v>111</v>
      </c>
      <c r="C30" s="18"/>
      <c r="D30" s="19"/>
      <c r="E30" s="19"/>
      <c r="F30" s="19"/>
      <c r="G30" s="13"/>
      <c r="H30" s="20">
        <v>0</v>
      </c>
      <c r="I30" s="20">
        <v>0.5</v>
      </c>
      <c r="J30" s="20">
        <v>1</v>
      </c>
      <c r="K30" s="13"/>
      <c r="L30" s="21" t="str">
        <f t="shared" ref="L30" si="14">IF(AND(ISNUMBER(D30),ISNUMBER(H30)), D30*H30, "")</f>
        <v/>
      </c>
      <c r="M30" s="21" t="str">
        <f t="shared" ref="M30" si="15">IF(AND(ISNUMBER(E30),ISNUMBER(I30)), E30*I30, "")</f>
        <v/>
      </c>
      <c r="N30" s="21" t="str">
        <f t="shared" ref="N30" si="16">IF(AND(ISNUMBER(F30),ISNUMBER(J30)),SUM(F30)*J30,"")</f>
        <v/>
      </c>
      <c r="O30" s="21" t="str">
        <f>IF(AND(ISNUMBER(L30),ISNUMBER(M30),ISNUMBER(N30)), SUM(L30:N30), "")</f>
        <v/>
      </c>
      <c r="P30" s="61"/>
      <c r="Q30" s="65"/>
      <c r="R30" s="65"/>
      <c r="S30" s="65"/>
      <c r="T30" s="65"/>
    </row>
    <row r="31" spans="1:20" x14ac:dyDescent="0.55000000000000004">
      <c r="A31" s="1">
        <f t="shared" si="0"/>
        <v>31</v>
      </c>
      <c r="B31" s="83" t="s">
        <v>9</v>
      </c>
      <c r="C31" s="94" t="s">
        <v>25</v>
      </c>
      <c r="D31" s="18"/>
      <c r="E31" s="18"/>
      <c r="F31" s="18"/>
      <c r="G31" s="13"/>
      <c r="H31" s="18"/>
      <c r="I31" s="18"/>
      <c r="J31" s="18"/>
      <c r="K31" s="13"/>
      <c r="L31" s="18"/>
      <c r="M31" s="18"/>
      <c r="N31" s="18"/>
      <c r="O31" s="18"/>
      <c r="P31" s="61"/>
      <c r="Q31" s="65"/>
      <c r="R31" s="65"/>
      <c r="S31" s="65"/>
      <c r="T31" s="65"/>
    </row>
    <row r="32" spans="1:20" x14ac:dyDescent="0.55000000000000004">
      <c r="A32" s="1">
        <f t="shared" si="0"/>
        <v>32</v>
      </c>
      <c r="B32" s="86" t="s">
        <v>87</v>
      </c>
      <c r="C32" s="18"/>
      <c r="D32" s="19"/>
      <c r="E32" s="19"/>
      <c r="F32" s="19"/>
      <c r="G32" s="13"/>
      <c r="H32" s="20">
        <v>0</v>
      </c>
      <c r="I32" s="20">
        <v>0.5</v>
      </c>
      <c r="J32" s="20">
        <v>1</v>
      </c>
      <c r="K32" s="13"/>
      <c r="L32" s="21" t="str">
        <f t="shared" ref="L32:M36" si="17">IF(AND(ISNUMBER(D32),ISNUMBER(H32)), D32*H32, "")</f>
        <v/>
      </c>
      <c r="M32" s="21" t="str">
        <f t="shared" si="17"/>
        <v/>
      </c>
      <c r="N32" s="21" t="str">
        <f>IF(AND(ISNUMBER(F32),ISNUMBER(J32)),SUM(F32)*J32,"")</f>
        <v/>
      </c>
      <c r="O32" s="21" t="str">
        <f>IF(AND(ISNUMBER(L32),ISNUMBER(M32),ISNUMBER(N32)), SUM(L32:N32), "")</f>
        <v/>
      </c>
      <c r="P32" s="61"/>
      <c r="Q32" s="65"/>
      <c r="R32" s="65"/>
      <c r="S32" s="65"/>
      <c r="T32" s="65"/>
    </row>
    <row r="33" spans="1:20" x14ac:dyDescent="0.55000000000000004">
      <c r="A33" s="1">
        <f t="shared" si="0"/>
        <v>33</v>
      </c>
      <c r="B33" s="86" t="s">
        <v>88</v>
      </c>
      <c r="C33" s="18"/>
      <c r="D33" s="19"/>
      <c r="E33" s="19"/>
      <c r="F33" s="19"/>
      <c r="G33" s="13"/>
      <c r="H33" s="20">
        <v>0.5</v>
      </c>
      <c r="I33" s="20">
        <v>0.5</v>
      </c>
      <c r="J33" s="20">
        <v>1</v>
      </c>
      <c r="K33" s="13"/>
      <c r="L33" s="21" t="str">
        <f t="shared" si="17"/>
        <v/>
      </c>
      <c r="M33" s="21" t="str">
        <f t="shared" si="17"/>
        <v/>
      </c>
      <c r="N33" s="21" t="str">
        <f>IF(AND(ISNUMBER(F33),ISNUMBER(J33)),SUM(F33)*J33,"")</f>
        <v/>
      </c>
      <c r="O33" s="21" t="str">
        <f>IF(AND(ISNUMBER(L33),ISNUMBER(M33),ISNUMBER(N33)), SUM(L33:N33), "")</f>
        <v/>
      </c>
      <c r="P33" s="61"/>
      <c r="Q33" s="65"/>
      <c r="R33" s="65"/>
      <c r="S33" s="65"/>
      <c r="T33" s="65"/>
    </row>
    <row r="34" spans="1:20" x14ac:dyDescent="0.55000000000000004">
      <c r="A34" s="1">
        <f t="shared" si="0"/>
        <v>34</v>
      </c>
      <c r="B34" s="86" t="s">
        <v>89</v>
      </c>
      <c r="C34" s="18"/>
      <c r="D34" s="19"/>
      <c r="E34" s="19"/>
      <c r="F34" s="19"/>
      <c r="G34" s="13"/>
      <c r="H34" s="20">
        <v>0</v>
      </c>
      <c r="I34" s="20">
        <v>0.5</v>
      </c>
      <c r="J34" s="20">
        <v>1</v>
      </c>
      <c r="K34" s="13"/>
      <c r="L34" s="21" t="str">
        <f t="shared" si="17"/>
        <v/>
      </c>
      <c r="M34" s="21" t="str">
        <f t="shared" si="17"/>
        <v/>
      </c>
      <c r="N34" s="21" t="str">
        <f>IF(AND(ISNUMBER(F34),ISNUMBER(J34)),SUM(F34)*J34,"")</f>
        <v/>
      </c>
      <c r="O34" s="21" t="str">
        <f>IF(AND(ISNUMBER(L34),ISNUMBER(M34),ISNUMBER(N34)), SUM(L34:N34), "")</f>
        <v/>
      </c>
      <c r="P34" s="61"/>
      <c r="Q34" s="65"/>
      <c r="R34" s="65"/>
      <c r="S34" s="65"/>
      <c r="T34" s="65"/>
    </row>
    <row r="35" spans="1:20" ht="81" customHeight="1" x14ac:dyDescent="0.55000000000000004">
      <c r="A35" s="1">
        <f t="shared" si="0"/>
        <v>35</v>
      </c>
      <c r="B35" s="88" t="s">
        <v>90</v>
      </c>
      <c r="C35" s="18"/>
      <c r="D35" s="19"/>
      <c r="E35" s="19"/>
      <c r="F35" s="19"/>
      <c r="G35" s="13"/>
      <c r="H35" s="20">
        <v>0.5</v>
      </c>
      <c r="I35" s="20">
        <v>0.5</v>
      </c>
      <c r="J35" s="20">
        <v>1</v>
      </c>
      <c r="K35" s="13"/>
      <c r="L35" s="21" t="str">
        <f t="shared" si="17"/>
        <v/>
      </c>
      <c r="M35" s="21" t="str">
        <f t="shared" si="17"/>
        <v/>
      </c>
      <c r="N35" s="21" t="str">
        <f>IF(AND(ISNUMBER(F35),ISNUMBER(J35)),SUM(F35)*J35,"")</f>
        <v/>
      </c>
      <c r="O35" s="21" t="str">
        <f>IF(AND(ISNUMBER(L35),ISNUMBER(M35),ISNUMBER(N35)), SUM(L35:N35), "")</f>
        <v/>
      </c>
      <c r="P35" s="61"/>
      <c r="Q35" s="65"/>
      <c r="R35" s="65"/>
      <c r="S35" s="65"/>
      <c r="T35" s="65"/>
    </row>
    <row r="36" spans="1:20" ht="52.5" x14ac:dyDescent="0.55000000000000004">
      <c r="A36" s="1">
        <f t="shared" si="0"/>
        <v>36</v>
      </c>
      <c r="B36" s="86" t="s">
        <v>91</v>
      </c>
      <c r="C36" s="18"/>
      <c r="D36" s="19"/>
      <c r="E36" s="19"/>
      <c r="F36" s="19"/>
      <c r="G36" s="13"/>
      <c r="H36" s="20">
        <v>0</v>
      </c>
      <c r="I36" s="20">
        <v>0.5</v>
      </c>
      <c r="J36" s="20">
        <v>1</v>
      </c>
      <c r="K36" s="13"/>
      <c r="L36" s="21" t="str">
        <f t="shared" si="17"/>
        <v/>
      </c>
      <c r="M36" s="21" t="str">
        <f t="shared" si="17"/>
        <v/>
      </c>
      <c r="N36" s="21" t="str">
        <f>IF(AND(ISNUMBER(F36),ISNUMBER(J36)),SUM(F36)*J36,"")</f>
        <v/>
      </c>
      <c r="O36" s="21" t="str">
        <f>IF(AND(ISNUMBER(L36),ISNUMBER(M36),ISNUMBER(N36)), SUM(L36:N36), "")</f>
        <v/>
      </c>
      <c r="P36" s="61"/>
      <c r="Q36" s="65"/>
      <c r="R36" s="65"/>
      <c r="S36" s="65"/>
      <c r="T36" s="65"/>
    </row>
    <row r="37" spans="1:20" x14ac:dyDescent="0.55000000000000004">
      <c r="A37" s="1">
        <f t="shared" si="0"/>
        <v>37</v>
      </c>
      <c r="B37" s="82" t="s">
        <v>64</v>
      </c>
      <c r="C37" s="18"/>
      <c r="D37" s="18"/>
      <c r="E37" s="18"/>
      <c r="F37" s="18"/>
      <c r="G37" s="13"/>
      <c r="H37" s="18"/>
      <c r="I37" s="18"/>
      <c r="J37" s="18"/>
      <c r="K37" s="13"/>
      <c r="L37" s="18"/>
      <c r="M37" s="18"/>
      <c r="N37" s="18"/>
      <c r="O37" s="18"/>
      <c r="P37" s="61"/>
      <c r="Q37" s="65"/>
      <c r="R37" s="65"/>
      <c r="S37" s="65"/>
      <c r="T37" s="65"/>
    </row>
    <row r="38" spans="1:20" ht="52.5" x14ac:dyDescent="0.55000000000000004">
      <c r="A38" s="1">
        <f t="shared" si="0"/>
        <v>38</v>
      </c>
      <c r="B38" s="86" t="s">
        <v>66</v>
      </c>
      <c r="C38" s="94">
        <v>19</v>
      </c>
      <c r="D38" s="18"/>
      <c r="E38" s="18"/>
      <c r="F38" s="19"/>
      <c r="G38" s="13"/>
      <c r="H38" s="18"/>
      <c r="I38" s="18"/>
      <c r="J38" s="18"/>
      <c r="K38" s="13"/>
      <c r="L38" s="18"/>
      <c r="M38" s="18"/>
      <c r="N38" s="18"/>
      <c r="O38" s="18"/>
      <c r="P38" s="61"/>
      <c r="Q38" s="65"/>
      <c r="R38" s="65"/>
      <c r="S38" s="65"/>
      <c r="T38" s="65"/>
    </row>
    <row r="39" spans="1:20" ht="78.75" x14ac:dyDescent="0.55000000000000004">
      <c r="A39" s="1">
        <f t="shared" si="0"/>
        <v>39</v>
      </c>
      <c r="B39" s="89" t="s">
        <v>67</v>
      </c>
      <c r="C39" s="18"/>
      <c r="D39" s="18"/>
      <c r="E39" s="18"/>
      <c r="F39" s="18"/>
      <c r="G39" s="13"/>
      <c r="H39" s="18"/>
      <c r="I39" s="18"/>
      <c r="J39" s="18"/>
      <c r="K39" s="13"/>
      <c r="L39" s="18"/>
      <c r="M39" s="18"/>
      <c r="N39" s="18"/>
      <c r="O39" s="18"/>
      <c r="P39" s="61"/>
      <c r="Q39" s="65"/>
      <c r="R39" s="65"/>
      <c r="S39" s="65"/>
      <c r="T39" s="65"/>
    </row>
    <row r="40" spans="1:20" ht="52.5" x14ac:dyDescent="0.55000000000000004">
      <c r="A40" s="1">
        <f t="shared" si="0"/>
        <v>40</v>
      </c>
      <c r="B40" s="98" t="s">
        <v>68</v>
      </c>
      <c r="C40" s="18"/>
      <c r="D40" s="18"/>
      <c r="E40" s="18"/>
      <c r="F40" s="19"/>
      <c r="G40" s="13"/>
      <c r="H40" s="18"/>
      <c r="I40" s="18"/>
      <c r="J40" s="18"/>
      <c r="K40" s="13"/>
      <c r="L40" s="18"/>
      <c r="M40" s="18"/>
      <c r="N40" s="18"/>
      <c r="O40" s="18"/>
      <c r="P40" s="61"/>
      <c r="Q40" s="65"/>
      <c r="R40" s="65"/>
      <c r="S40" s="65"/>
      <c r="T40" s="65"/>
    </row>
    <row r="41" spans="1:20" ht="52.5" x14ac:dyDescent="0.55000000000000004">
      <c r="A41" s="1">
        <f t="shared" si="0"/>
        <v>41</v>
      </c>
      <c r="B41" s="90" t="s">
        <v>65</v>
      </c>
      <c r="C41" s="18"/>
      <c r="D41" s="18"/>
      <c r="E41" s="18"/>
      <c r="F41" s="19"/>
      <c r="G41" s="13"/>
      <c r="H41" s="18"/>
      <c r="I41" s="18"/>
      <c r="J41" s="18"/>
      <c r="K41" s="13"/>
      <c r="L41" s="18"/>
      <c r="M41" s="18"/>
      <c r="N41" s="18"/>
      <c r="O41" s="18"/>
      <c r="P41" s="61"/>
      <c r="Q41" s="65"/>
      <c r="R41" s="65"/>
      <c r="S41" s="65"/>
      <c r="T41" s="65"/>
    </row>
    <row r="42" spans="1:20" x14ac:dyDescent="0.55000000000000004">
      <c r="A42" s="1">
        <f t="shared" si="0"/>
        <v>42</v>
      </c>
      <c r="B42" s="91" t="str">
        <f>CONCATENATE("Check: row ", ROW(B38)," ≥ sum of rows ", ROW(B40), " to ", ROW(B41))</f>
        <v>Check: row 38 ≥ sum of rows 40 to 41</v>
      </c>
      <c r="C42" s="18"/>
      <c r="D42" s="18"/>
      <c r="E42" s="18"/>
      <c r="F42" s="25" t="str">
        <f>IF(F38&gt;=SUM(F40:F41),"Pass","Fail")</f>
        <v>Pass</v>
      </c>
      <c r="G42" s="13"/>
      <c r="H42" s="18"/>
      <c r="I42" s="18"/>
      <c r="J42" s="18"/>
      <c r="K42" s="13"/>
      <c r="L42" s="18"/>
      <c r="M42" s="18"/>
      <c r="N42" s="18"/>
      <c r="O42" s="18"/>
      <c r="P42" s="61"/>
      <c r="Q42" s="65"/>
      <c r="R42" s="65"/>
      <c r="S42" s="65"/>
      <c r="T42" s="65"/>
    </row>
    <row r="43" spans="1:20" x14ac:dyDescent="0.55000000000000004">
      <c r="A43" s="1">
        <f t="shared" si="0"/>
        <v>43</v>
      </c>
      <c r="B43" s="86" t="s">
        <v>69</v>
      </c>
      <c r="C43" s="18"/>
      <c r="D43" s="18"/>
      <c r="E43" s="18"/>
      <c r="F43" s="19"/>
      <c r="G43" s="13"/>
      <c r="H43" s="18"/>
      <c r="I43" s="18"/>
      <c r="J43" s="18"/>
      <c r="K43" s="13"/>
      <c r="L43" s="18"/>
      <c r="M43" s="18"/>
      <c r="N43" s="18"/>
      <c r="O43" s="18"/>
      <c r="P43" s="61"/>
      <c r="Q43" s="65"/>
      <c r="R43" s="65"/>
      <c r="S43" s="65"/>
      <c r="T43" s="65"/>
    </row>
    <row r="44" spans="1:20" ht="78.75" x14ac:dyDescent="0.55000000000000004">
      <c r="A44" s="1">
        <f t="shared" si="0"/>
        <v>44</v>
      </c>
      <c r="B44" s="90" t="s">
        <v>70</v>
      </c>
      <c r="C44" s="18"/>
      <c r="D44" s="26"/>
      <c r="E44" s="26"/>
      <c r="F44" s="18"/>
      <c r="G44" s="27"/>
      <c r="H44" s="26"/>
      <c r="I44" s="26"/>
      <c r="J44" s="18"/>
      <c r="K44" s="27"/>
      <c r="L44" s="26"/>
      <c r="M44" s="26"/>
      <c r="N44" s="18"/>
      <c r="O44" s="18"/>
      <c r="P44" s="78"/>
      <c r="Q44" s="65"/>
      <c r="R44" s="65"/>
      <c r="S44" s="65"/>
      <c r="T44" s="65"/>
    </row>
    <row r="45" spans="1:20" ht="52.5" x14ac:dyDescent="0.55000000000000004">
      <c r="A45" s="1">
        <f t="shared" si="0"/>
        <v>45</v>
      </c>
      <c r="B45" s="99" t="s">
        <v>71</v>
      </c>
      <c r="C45" s="18"/>
      <c r="D45" s="18"/>
      <c r="E45" s="18"/>
      <c r="F45" s="19"/>
      <c r="G45" s="13"/>
      <c r="H45" s="18"/>
      <c r="I45" s="18"/>
      <c r="J45" s="18"/>
      <c r="K45" s="13"/>
      <c r="L45" s="18"/>
      <c r="M45" s="18"/>
      <c r="N45" s="18"/>
      <c r="O45" s="18"/>
      <c r="P45" s="61"/>
      <c r="Q45" s="65"/>
      <c r="R45" s="65"/>
      <c r="S45" s="65"/>
      <c r="T45" s="65"/>
    </row>
    <row r="46" spans="1:20" ht="52.5" x14ac:dyDescent="0.55000000000000004">
      <c r="A46" s="1">
        <f t="shared" si="0"/>
        <v>46</v>
      </c>
      <c r="B46" s="92" t="s">
        <v>72</v>
      </c>
      <c r="C46" s="18"/>
      <c r="D46" s="18"/>
      <c r="E46" s="18"/>
      <c r="F46" s="19"/>
      <c r="G46" s="13"/>
      <c r="H46" s="18"/>
      <c r="I46" s="18"/>
      <c r="J46" s="18"/>
      <c r="K46" s="13"/>
      <c r="L46" s="18"/>
      <c r="M46" s="18"/>
      <c r="N46" s="18"/>
      <c r="O46" s="18"/>
      <c r="P46" s="61"/>
      <c r="Q46" s="65"/>
      <c r="R46" s="65"/>
      <c r="S46" s="65"/>
      <c r="T46" s="65"/>
    </row>
    <row r="47" spans="1:20" x14ac:dyDescent="0.55000000000000004">
      <c r="A47" s="1">
        <f t="shared" si="0"/>
        <v>47</v>
      </c>
      <c r="B47" s="91" t="str">
        <f>CONCATENATE("Check: row ", ROW(B43),"  ≥ sum of rows ", ROW(B45), " to ", ROW(B46))</f>
        <v>Check: row 43  ≥ sum of rows 45 to 46</v>
      </c>
      <c r="C47" s="18"/>
      <c r="D47" s="18"/>
      <c r="E47" s="18"/>
      <c r="F47" s="25" t="str">
        <f>IF(F43&gt;=SUM(F45:F46),"Pass","Fail")</f>
        <v>Pass</v>
      </c>
      <c r="G47" s="13"/>
      <c r="H47" s="18"/>
      <c r="I47" s="18"/>
      <c r="J47" s="18"/>
      <c r="K47" s="13"/>
      <c r="L47" s="18"/>
      <c r="M47" s="18"/>
      <c r="N47" s="18"/>
      <c r="O47" s="18"/>
      <c r="P47" s="61"/>
      <c r="Q47" s="65"/>
      <c r="R47" s="65"/>
      <c r="S47" s="65"/>
      <c r="T47" s="65"/>
    </row>
    <row r="48" spans="1:20" ht="52.5" x14ac:dyDescent="0.55000000000000004">
      <c r="A48" s="1">
        <f t="shared" si="0"/>
        <v>48</v>
      </c>
      <c r="B48" s="86" t="s">
        <v>73</v>
      </c>
      <c r="C48" s="94" t="s">
        <v>26</v>
      </c>
      <c r="D48" s="18"/>
      <c r="E48" s="18"/>
      <c r="F48" s="28" t="str">
        <f>IF(AND(ISNUMBER(F38),ISNUMBER(F43)),F38-F43,"")</f>
        <v/>
      </c>
      <c r="G48" s="13"/>
      <c r="H48" s="18"/>
      <c r="I48" s="18"/>
      <c r="J48" s="20">
        <v>0</v>
      </c>
      <c r="K48" s="13"/>
      <c r="L48" s="18"/>
      <c r="M48" s="18"/>
      <c r="N48" s="21" t="str">
        <f>IF(AND(ISNUMBER(F48),ISNUMBER(F202),ISNUMBER(J48)),MAX((F48-F202),0)*J48,"")</f>
        <v/>
      </c>
      <c r="O48" s="21" t="str">
        <f>IF(ISNUMBER(N48),SUM(N48),"")</f>
        <v/>
      </c>
      <c r="P48" s="61"/>
      <c r="Q48" s="65"/>
      <c r="R48" s="65"/>
      <c r="S48" s="65"/>
      <c r="T48" s="65"/>
    </row>
    <row r="49" spans="1:20" x14ac:dyDescent="0.55000000000000004">
      <c r="A49" s="1">
        <f t="shared" si="0"/>
        <v>49</v>
      </c>
      <c r="B49" s="96" t="s">
        <v>74</v>
      </c>
      <c r="C49" s="18"/>
      <c r="D49" s="18"/>
      <c r="E49" s="18"/>
      <c r="F49" s="19"/>
      <c r="G49" s="13"/>
      <c r="H49" s="18"/>
      <c r="I49" s="18"/>
      <c r="J49" s="18"/>
      <c r="K49" s="13"/>
      <c r="L49" s="18"/>
      <c r="M49" s="18"/>
      <c r="N49" s="18"/>
      <c r="O49" s="18"/>
      <c r="P49" s="61"/>
      <c r="Q49" s="65"/>
      <c r="R49" s="65"/>
      <c r="S49" s="65"/>
      <c r="T49" s="65"/>
    </row>
    <row r="50" spans="1:20" x14ac:dyDescent="0.55000000000000004">
      <c r="A50" s="1">
        <f t="shared" si="0"/>
        <v>50</v>
      </c>
      <c r="B50" s="89" t="s">
        <v>75</v>
      </c>
      <c r="C50" s="18"/>
      <c r="D50" s="18"/>
      <c r="E50" s="18"/>
      <c r="F50" s="19"/>
      <c r="G50" s="13"/>
      <c r="H50" s="18"/>
      <c r="I50" s="18"/>
      <c r="J50" s="18"/>
      <c r="K50" s="13"/>
      <c r="L50" s="18"/>
      <c r="M50" s="18"/>
      <c r="N50" s="18"/>
      <c r="O50" s="18"/>
      <c r="P50" s="61"/>
      <c r="Q50" s="65"/>
      <c r="R50" s="65"/>
      <c r="S50" s="65"/>
      <c r="T50" s="65"/>
    </row>
    <row r="51" spans="1:20" x14ac:dyDescent="0.55000000000000004">
      <c r="A51" s="1">
        <f t="shared" si="0"/>
        <v>51</v>
      </c>
      <c r="B51" s="89" t="s">
        <v>76</v>
      </c>
      <c r="C51" s="18"/>
      <c r="D51" s="18"/>
      <c r="E51" s="18"/>
      <c r="F51" s="19"/>
      <c r="G51" s="13"/>
      <c r="H51" s="18"/>
      <c r="I51" s="18"/>
      <c r="J51" s="18"/>
      <c r="K51" s="13"/>
      <c r="L51" s="18"/>
      <c r="M51" s="18"/>
      <c r="N51" s="18"/>
      <c r="O51" s="18"/>
      <c r="P51" s="61"/>
      <c r="Q51" s="65"/>
      <c r="R51" s="65"/>
      <c r="S51" s="65"/>
      <c r="T51" s="65"/>
    </row>
    <row r="52" spans="1:20" x14ac:dyDescent="0.55000000000000004">
      <c r="A52" s="1">
        <f t="shared" si="0"/>
        <v>52</v>
      </c>
      <c r="B52" s="89" t="s">
        <v>77</v>
      </c>
      <c r="C52" s="18"/>
      <c r="D52" s="18"/>
      <c r="E52" s="18"/>
      <c r="F52" s="19"/>
      <c r="G52" s="13"/>
      <c r="H52" s="18"/>
      <c r="I52" s="18"/>
      <c r="J52" s="18"/>
      <c r="K52" s="13"/>
      <c r="L52" s="18"/>
      <c r="M52" s="18"/>
      <c r="N52" s="18"/>
      <c r="O52" s="18"/>
      <c r="P52" s="61"/>
      <c r="Q52" s="65"/>
      <c r="R52" s="65"/>
      <c r="S52" s="65"/>
      <c r="T52" s="65"/>
    </row>
    <row r="53" spans="1:20" x14ac:dyDescent="0.55000000000000004">
      <c r="A53" s="1">
        <f t="shared" si="0"/>
        <v>53</v>
      </c>
      <c r="B53" s="91" t="str">
        <f>CONCATENATE("Check: sum of row ", ROW(B50)," to row ", ROW(B52), " = row ", ROW(B49))</f>
        <v>Check: sum of row 50 to row 52 = row 49</v>
      </c>
      <c r="C53" s="18"/>
      <c r="D53" s="18"/>
      <c r="E53" s="18"/>
      <c r="F53" s="25" t="str">
        <f>IF(SUM(F50:F52)=F49,"Pass","Fail")</f>
        <v>Pass</v>
      </c>
      <c r="G53" s="13"/>
      <c r="H53" s="18"/>
      <c r="I53" s="18"/>
      <c r="J53" s="18"/>
      <c r="K53" s="13"/>
      <c r="L53" s="18"/>
      <c r="M53" s="18"/>
      <c r="N53" s="18"/>
      <c r="O53" s="18"/>
      <c r="P53" s="61"/>
      <c r="Q53" s="65"/>
      <c r="R53" s="65"/>
      <c r="S53" s="65"/>
      <c r="T53" s="65"/>
    </row>
    <row r="54" spans="1:20" ht="52.5" x14ac:dyDescent="0.55000000000000004">
      <c r="A54" s="1">
        <f t="shared" si="0"/>
        <v>54</v>
      </c>
      <c r="B54" s="86" t="s">
        <v>78</v>
      </c>
      <c r="C54" s="18"/>
      <c r="D54" s="19"/>
      <c r="E54" s="19"/>
      <c r="F54" s="19"/>
      <c r="G54" s="13"/>
      <c r="H54" s="18"/>
      <c r="I54" s="18"/>
      <c r="J54" s="18"/>
      <c r="K54" s="13"/>
      <c r="L54" s="18"/>
      <c r="M54" s="18"/>
      <c r="N54" s="18"/>
      <c r="O54" s="18"/>
      <c r="P54" s="61"/>
      <c r="Q54" s="65"/>
      <c r="R54" s="65"/>
      <c r="S54" s="65"/>
      <c r="T54" s="65"/>
    </row>
    <row r="55" spans="1:20" x14ac:dyDescent="0.55000000000000004">
      <c r="A55" s="1">
        <f t="shared" si="0"/>
        <v>55</v>
      </c>
      <c r="B55" s="87" t="str">
        <f>CONCATENATE("Check: sum of row ", ROW(B54), " = row ", ROW(B49))</f>
        <v>Check: sum of row 54 = row 49</v>
      </c>
      <c r="C55" s="18"/>
      <c r="D55" s="18"/>
      <c r="E55" s="18"/>
      <c r="F55" s="25" t="str">
        <f>IF(SUM(D54:F54)=F49,"Pass","Fail")</f>
        <v>Pass</v>
      </c>
      <c r="G55" s="13"/>
      <c r="H55" s="18"/>
      <c r="I55" s="18"/>
      <c r="J55" s="18"/>
      <c r="K55" s="13"/>
      <c r="L55" s="18"/>
      <c r="M55" s="18"/>
      <c r="N55" s="18"/>
      <c r="O55" s="18"/>
      <c r="P55" s="61"/>
      <c r="Q55" s="65"/>
      <c r="R55" s="65"/>
      <c r="S55" s="65"/>
      <c r="T55" s="65"/>
    </row>
    <row r="56" spans="1:20" ht="78.75" x14ac:dyDescent="0.55000000000000004">
      <c r="A56" s="1">
        <f t="shared" si="0"/>
        <v>56</v>
      </c>
      <c r="B56" s="86" t="s">
        <v>79</v>
      </c>
      <c r="C56" s="18"/>
      <c r="D56" s="18"/>
      <c r="E56" s="18"/>
      <c r="F56" s="18"/>
      <c r="G56" s="13"/>
      <c r="H56" s="18"/>
      <c r="I56" s="18"/>
      <c r="J56" s="18"/>
      <c r="K56" s="13"/>
      <c r="L56" s="18"/>
      <c r="M56" s="18"/>
      <c r="N56" s="18"/>
      <c r="O56" s="18"/>
      <c r="P56" s="61"/>
      <c r="Q56" s="65"/>
      <c r="R56" s="65"/>
      <c r="S56" s="65"/>
      <c r="T56" s="65"/>
    </row>
    <row r="57" spans="1:20" ht="52.5" x14ac:dyDescent="0.55000000000000004">
      <c r="A57" s="1">
        <f t="shared" si="0"/>
        <v>57</v>
      </c>
      <c r="B57" s="97" t="s">
        <v>80</v>
      </c>
      <c r="C57" s="18"/>
      <c r="D57" s="18"/>
      <c r="E57" s="18"/>
      <c r="F57" s="19"/>
      <c r="G57" s="13"/>
      <c r="H57" s="18"/>
      <c r="I57" s="18"/>
      <c r="J57" s="18"/>
      <c r="K57" s="13"/>
      <c r="L57" s="18"/>
      <c r="M57" s="18"/>
      <c r="N57" s="18"/>
      <c r="O57" s="18"/>
      <c r="P57" s="61"/>
      <c r="Q57" s="65"/>
      <c r="R57" s="65"/>
      <c r="S57" s="65"/>
      <c r="T57" s="65"/>
    </row>
    <row r="58" spans="1:20" ht="52.5" x14ac:dyDescent="0.55000000000000004">
      <c r="A58" s="1">
        <f t="shared" si="0"/>
        <v>58</v>
      </c>
      <c r="B58" s="89" t="s">
        <v>81</v>
      </c>
      <c r="C58" s="18"/>
      <c r="D58" s="18"/>
      <c r="E58" s="18"/>
      <c r="F58" s="19"/>
      <c r="G58" s="13"/>
      <c r="H58" s="18"/>
      <c r="I58" s="18"/>
      <c r="J58" s="18"/>
      <c r="K58" s="13"/>
      <c r="L58" s="18"/>
      <c r="M58" s="18"/>
      <c r="N58" s="18"/>
      <c r="O58" s="18"/>
      <c r="P58" s="61"/>
      <c r="Q58" s="65"/>
      <c r="R58" s="65"/>
      <c r="S58" s="65"/>
      <c r="T58" s="65"/>
    </row>
    <row r="59" spans="1:20" x14ac:dyDescent="0.55000000000000004">
      <c r="A59" s="1">
        <f t="shared" si="0"/>
        <v>59</v>
      </c>
      <c r="B59" s="87" t="str">
        <f>CONCATENATE("Check: row ", ROW(B49)," ≥ sum of rows ", ROW(B57), " to ", ROW(B58))</f>
        <v>Check: row 49 ≥ sum of rows 57 to 58</v>
      </c>
      <c r="C59" s="18"/>
      <c r="D59" s="18"/>
      <c r="E59" s="18"/>
      <c r="F59" s="25" t="str">
        <f>IF(F49&gt;=SUM(F57:F58),"Pass","Fail")</f>
        <v>Pass</v>
      </c>
      <c r="G59" s="13"/>
      <c r="H59" s="18"/>
      <c r="I59" s="18"/>
      <c r="J59" s="18"/>
      <c r="K59" s="13"/>
      <c r="L59" s="18"/>
      <c r="M59" s="18"/>
      <c r="N59" s="18"/>
      <c r="O59" s="18"/>
      <c r="P59" s="61"/>
      <c r="Q59" s="65"/>
      <c r="R59" s="65"/>
      <c r="S59" s="65"/>
      <c r="T59" s="65"/>
    </row>
    <row r="60" spans="1:20" x14ac:dyDescent="0.55000000000000004">
      <c r="A60" s="1">
        <f t="shared" si="0"/>
        <v>60</v>
      </c>
      <c r="B60" s="83" t="s">
        <v>10</v>
      </c>
      <c r="C60" s="18"/>
      <c r="D60" s="18"/>
      <c r="E60" s="18"/>
      <c r="F60" s="18"/>
      <c r="G60" s="13"/>
      <c r="H60" s="18"/>
      <c r="I60" s="18"/>
      <c r="J60" s="18"/>
      <c r="K60" s="13"/>
      <c r="L60" s="18"/>
      <c r="M60" s="18"/>
      <c r="N60" s="18"/>
      <c r="O60" s="18"/>
      <c r="P60" s="61"/>
      <c r="Q60" s="65"/>
      <c r="R60" s="65"/>
      <c r="S60" s="65"/>
      <c r="T60" s="65"/>
    </row>
    <row r="61" spans="1:20" x14ac:dyDescent="0.55000000000000004">
      <c r="A61" s="1">
        <f t="shared" si="0"/>
        <v>61</v>
      </c>
      <c r="B61" s="86" t="s">
        <v>83</v>
      </c>
      <c r="C61" s="94" t="s">
        <v>27</v>
      </c>
      <c r="D61" s="19"/>
      <c r="E61" s="19"/>
      <c r="F61" s="19"/>
      <c r="G61" s="13"/>
      <c r="H61" s="20">
        <v>0</v>
      </c>
      <c r="I61" s="20">
        <v>0.5</v>
      </c>
      <c r="J61" s="20">
        <v>1</v>
      </c>
      <c r="K61" s="13"/>
      <c r="L61" s="21" t="str">
        <f t="shared" ref="L61:N65" si="18">IF(AND(ISNUMBER(D61),ISNUMBER(H61)), D61*H61, "")</f>
        <v/>
      </c>
      <c r="M61" s="21" t="str">
        <f t="shared" si="18"/>
        <v/>
      </c>
      <c r="N61" s="21" t="str">
        <f>IF(AND(ISNUMBER(F61),ISNUMBER(J61)),SUM(F61)*J61,"")</f>
        <v/>
      </c>
      <c r="O61" s="21" t="str">
        <f>IF(AND(ISNUMBER(L61),ISNUMBER(M61),ISNUMBER(N61)), SUM(L61:N61), "")</f>
        <v/>
      </c>
      <c r="P61" s="61"/>
      <c r="Q61" s="65"/>
      <c r="R61" s="65"/>
      <c r="S61" s="65"/>
      <c r="T61" s="65"/>
    </row>
    <row r="62" spans="1:20" x14ac:dyDescent="0.55000000000000004">
      <c r="A62" s="1">
        <f t="shared" si="0"/>
        <v>62</v>
      </c>
      <c r="B62" s="86" t="s">
        <v>84</v>
      </c>
      <c r="C62" s="94" t="s">
        <v>27</v>
      </c>
      <c r="D62" s="19"/>
      <c r="E62" s="19"/>
      <c r="F62" s="19"/>
      <c r="G62" s="13"/>
      <c r="H62" s="20">
        <v>0</v>
      </c>
      <c r="I62" s="20">
        <v>0.5</v>
      </c>
      <c r="J62" s="20">
        <v>1</v>
      </c>
      <c r="K62" s="13"/>
      <c r="L62" s="21" t="str">
        <f t="shared" si="18"/>
        <v/>
      </c>
      <c r="M62" s="21" t="str">
        <f t="shared" si="18"/>
        <v/>
      </c>
      <c r="N62" s="21" t="str">
        <f>IF(AND(ISNUMBER(F62),ISNUMBER(J62)),SUM(F62)*J62,"")</f>
        <v/>
      </c>
      <c r="O62" s="21" t="str">
        <f>IF(AND(ISNUMBER(L62),ISNUMBER(M62),ISNUMBER(N62)), SUM(L62:N62), "")</f>
        <v/>
      </c>
      <c r="P62" s="61"/>
      <c r="Q62" s="65"/>
      <c r="R62" s="65"/>
      <c r="S62" s="65"/>
      <c r="T62" s="65"/>
    </row>
    <row r="63" spans="1:20" ht="52.5" x14ac:dyDescent="0.55000000000000004">
      <c r="A63" s="1">
        <f t="shared" si="0"/>
        <v>63</v>
      </c>
      <c r="B63" s="86" t="s">
        <v>85</v>
      </c>
      <c r="C63" s="94" t="s">
        <v>28</v>
      </c>
      <c r="D63" s="19"/>
      <c r="E63" s="18"/>
      <c r="F63" s="18"/>
      <c r="G63" s="13"/>
      <c r="H63" s="20">
        <v>0</v>
      </c>
      <c r="I63" s="18"/>
      <c r="J63" s="18"/>
      <c r="K63" s="13"/>
      <c r="L63" s="21" t="str">
        <f t="shared" si="18"/>
        <v/>
      </c>
      <c r="M63" s="18"/>
      <c r="N63" s="18"/>
      <c r="O63" s="21" t="str">
        <f>IF(ISNUMBER(L63), L63, "")</f>
        <v/>
      </c>
      <c r="P63" s="61"/>
      <c r="Q63" s="65"/>
      <c r="R63" s="65"/>
      <c r="S63" s="65"/>
      <c r="T63" s="65"/>
    </row>
    <row r="64" spans="1:20" x14ac:dyDescent="0.55000000000000004">
      <c r="A64" s="1">
        <f t="shared" si="0"/>
        <v>64</v>
      </c>
      <c r="B64" s="96" t="s">
        <v>86</v>
      </c>
      <c r="C64" s="94">
        <v>45</v>
      </c>
      <c r="D64" s="19"/>
      <c r="E64" s="19"/>
      <c r="F64" s="19"/>
      <c r="G64" s="13"/>
      <c r="H64" s="20">
        <v>0</v>
      </c>
      <c r="I64" s="20">
        <v>0</v>
      </c>
      <c r="J64" s="20">
        <v>0</v>
      </c>
      <c r="K64" s="13"/>
      <c r="L64" s="21" t="str">
        <f t="shared" si="18"/>
        <v/>
      </c>
      <c r="M64" s="21" t="str">
        <f t="shared" si="18"/>
        <v/>
      </c>
      <c r="N64" s="21" t="str">
        <f t="shared" si="18"/>
        <v/>
      </c>
      <c r="O64" s="21" t="str">
        <f>IF(AND(ISNUMBER(L64),ISNUMBER(M64),ISNUMBER(N64)), SUM(L64:N64), "")</f>
        <v/>
      </c>
      <c r="P64" s="61"/>
      <c r="Q64" s="65"/>
      <c r="R64" s="65"/>
      <c r="S64" s="65"/>
      <c r="T64" s="65"/>
    </row>
    <row r="65" spans="1:20" ht="52.5" x14ac:dyDescent="0.55000000000000004">
      <c r="A65" s="1">
        <f t="shared" si="0"/>
        <v>65</v>
      </c>
      <c r="B65" s="86" t="s">
        <v>82</v>
      </c>
      <c r="C65" s="94" t="s">
        <v>29</v>
      </c>
      <c r="D65" s="19"/>
      <c r="E65" s="19"/>
      <c r="F65" s="19"/>
      <c r="G65" s="13"/>
      <c r="H65" s="20">
        <v>0</v>
      </c>
      <c r="I65" s="20">
        <v>0.5</v>
      </c>
      <c r="J65" s="20">
        <v>1</v>
      </c>
      <c r="K65" s="13"/>
      <c r="L65" s="21" t="str">
        <f t="shared" si="18"/>
        <v/>
      </c>
      <c r="M65" s="21" t="str">
        <f t="shared" si="18"/>
        <v/>
      </c>
      <c r="N65" s="21" t="str">
        <f>IF(AND(ISNUMBER(F65),ISNUMBER(J65)),SUM(F65)*J65,"")</f>
        <v/>
      </c>
      <c r="O65" s="21" t="str">
        <f>IF(AND(ISNUMBER(L65),ISNUMBER(M65),ISNUMBER(N65)), SUM(L65:N65), "")</f>
        <v/>
      </c>
      <c r="P65" s="61"/>
      <c r="Q65" s="65"/>
      <c r="R65" s="65"/>
      <c r="S65" s="65"/>
      <c r="T65" s="65"/>
    </row>
    <row r="66" spans="1:20" ht="31.5" x14ac:dyDescent="0.55000000000000004">
      <c r="A66" s="1">
        <f t="shared" si="0"/>
        <v>66</v>
      </c>
      <c r="B66" s="29"/>
      <c r="C66" s="51"/>
      <c r="D66" s="29"/>
      <c r="E66" s="29"/>
      <c r="F66" s="29"/>
      <c r="G66" s="13"/>
      <c r="H66" s="29"/>
      <c r="I66" s="29"/>
      <c r="J66" s="29"/>
      <c r="K66" s="13"/>
      <c r="L66" s="126" t="s">
        <v>11</v>
      </c>
      <c r="M66" s="127"/>
      <c r="N66" s="128"/>
      <c r="O66" s="81" t="str">
        <f>IF(AND(ISNUMBER(O6),ISNUMBER(O7),ISNUMBER(O8),ISNUMBER(O9),ISNUMBER(O11),ISNUMBER(O12),ISNUMBER(O13),ISNUMBER(O16),ISNUMBER(O17),ISNUMBER(O18),ISNUMBER(O21),ISNUMBER(O22),ISNUMBER(O23),ISNUMBER(O26),ISNUMBER(O27),ISNUMBER(O28),ISNUMBER(39),ISNUMBER(O32),ISNUMBER(O33),ISNUMBER(O34),ISNUMBER(O35),ISNUMBER(O36),ISNUMBER(O48),ISNUMBER(O61),ISNUMBER(O62),ISNUMBER(O63),ISNUMBER(O64),ISNUMBER(O65)),SUM(O6:O36,O48,O61:O65),"")</f>
        <v/>
      </c>
      <c r="P66" s="61"/>
      <c r="Q66" s="65"/>
      <c r="R66" s="65"/>
      <c r="S66" s="65"/>
      <c r="T66" s="65"/>
    </row>
    <row r="67" spans="1:20" x14ac:dyDescent="0.55000000000000004">
      <c r="A67" s="1">
        <f t="shared" ref="A67:A130" si="19">A66+1</f>
        <v>67</v>
      </c>
      <c r="B67" s="13"/>
      <c r="C67" s="76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61"/>
      <c r="Q67" s="65"/>
      <c r="R67" s="65"/>
      <c r="S67" s="65"/>
      <c r="T67" s="65"/>
    </row>
    <row r="68" spans="1:20" x14ac:dyDescent="0.55000000000000004">
      <c r="A68" s="1">
        <f t="shared" si="19"/>
        <v>68</v>
      </c>
      <c r="B68" s="2" t="s">
        <v>112</v>
      </c>
      <c r="C68" s="67"/>
      <c r="D68" s="30"/>
      <c r="E68" s="30"/>
      <c r="F68" s="31"/>
      <c r="G68" s="13"/>
      <c r="H68" s="13"/>
      <c r="I68" s="13"/>
      <c r="J68" s="13"/>
      <c r="K68" s="32"/>
      <c r="L68" s="32"/>
      <c r="M68" s="32"/>
      <c r="N68" s="32"/>
      <c r="O68" s="32"/>
      <c r="P68" s="33"/>
      <c r="Q68" s="65"/>
      <c r="R68" s="65"/>
      <c r="S68" s="65"/>
      <c r="T68" s="65"/>
    </row>
    <row r="69" spans="1:20" x14ac:dyDescent="0.55000000000000004">
      <c r="A69" s="1">
        <f t="shared" si="19"/>
        <v>69</v>
      </c>
      <c r="B69" s="34" t="s">
        <v>12</v>
      </c>
      <c r="C69" s="80"/>
      <c r="D69" s="35"/>
      <c r="E69" s="36"/>
      <c r="F69" s="31"/>
      <c r="G69" s="13"/>
      <c r="H69" s="13"/>
      <c r="I69" s="13"/>
      <c r="J69" s="13"/>
      <c r="K69" s="13"/>
      <c r="L69" s="13"/>
      <c r="M69" s="13"/>
      <c r="N69" s="13"/>
      <c r="O69" s="13"/>
      <c r="P69" s="61"/>
      <c r="Q69" s="65"/>
      <c r="R69" s="65"/>
      <c r="S69" s="65"/>
      <c r="T69" s="65"/>
    </row>
    <row r="70" spans="1:20" x14ac:dyDescent="0.55000000000000004">
      <c r="A70" s="1">
        <f t="shared" si="19"/>
        <v>70</v>
      </c>
      <c r="B70" s="118"/>
      <c r="C70" s="125" t="s">
        <v>1</v>
      </c>
      <c r="D70" s="120" t="s">
        <v>2</v>
      </c>
      <c r="E70" s="120"/>
      <c r="F70" s="120"/>
      <c r="G70" s="13"/>
      <c r="H70" s="121" t="s">
        <v>61</v>
      </c>
      <c r="I70" s="121"/>
      <c r="J70" s="121"/>
      <c r="K70" s="13"/>
      <c r="L70" s="122" t="s">
        <v>13</v>
      </c>
      <c r="M70" s="122"/>
      <c r="N70" s="122"/>
      <c r="O70" s="122"/>
      <c r="P70" s="61"/>
      <c r="Q70" s="65"/>
      <c r="R70" s="65"/>
      <c r="S70" s="65"/>
      <c r="T70" s="65"/>
    </row>
    <row r="71" spans="1:20" ht="52.5" x14ac:dyDescent="0.55000000000000004">
      <c r="A71" s="1">
        <f t="shared" si="19"/>
        <v>71</v>
      </c>
      <c r="B71" s="119"/>
      <c r="C71" s="125"/>
      <c r="D71" s="15" t="s">
        <v>5</v>
      </c>
      <c r="E71" s="15" t="s">
        <v>57</v>
      </c>
      <c r="F71" s="15" t="s">
        <v>6</v>
      </c>
      <c r="G71" s="13"/>
      <c r="H71" s="110" t="s">
        <v>7</v>
      </c>
      <c r="I71" s="15" t="s">
        <v>58</v>
      </c>
      <c r="J71" s="15" t="s">
        <v>59</v>
      </c>
      <c r="K71" s="13"/>
      <c r="L71" s="110" t="s">
        <v>7</v>
      </c>
      <c r="M71" s="15" t="s">
        <v>58</v>
      </c>
      <c r="N71" s="15" t="s">
        <v>59</v>
      </c>
      <c r="O71" s="110" t="s">
        <v>8</v>
      </c>
      <c r="P71" s="61"/>
      <c r="Q71" s="65"/>
      <c r="R71" s="65"/>
      <c r="S71" s="65"/>
      <c r="T71" s="65"/>
    </row>
    <row r="72" spans="1:20" x14ac:dyDescent="0.55000000000000004">
      <c r="A72" s="1">
        <f t="shared" si="19"/>
        <v>72</v>
      </c>
      <c r="B72" s="82" t="s">
        <v>113</v>
      </c>
      <c r="C72" s="94" t="s">
        <v>30</v>
      </c>
      <c r="D72" s="19"/>
      <c r="E72" s="18"/>
      <c r="F72" s="18"/>
      <c r="G72" s="13"/>
      <c r="H72" s="20">
        <v>0</v>
      </c>
      <c r="I72" s="37"/>
      <c r="J72" s="37"/>
      <c r="K72" s="13"/>
      <c r="L72" s="21" t="str">
        <f>IF(ISNUMBER(D72), D72*H72, "")</f>
        <v/>
      </c>
      <c r="M72" s="18"/>
      <c r="N72" s="18"/>
      <c r="O72" s="21" t="str">
        <f>IF(ISNUMBER(L72), L72, "")</f>
        <v/>
      </c>
      <c r="P72" s="61"/>
      <c r="Q72" s="65">
        <f>IF(ISNUMBER(O72),1,0)</f>
        <v>0</v>
      </c>
      <c r="R72" s="65">
        <f>IF(ISNUMBER(Q72),1,0)</f>
        <v>1</v>
      </c>
      <c r="S72" s="65"/>
      <c r="T72" s="65"/>
    </row>
    <row r="73" spans="1:20" x14ac:dyDescent="0.55000000000000004">
      <c r="A73" s="1">
        <f t="shared" si="19"/>
        <v>73</v>
      </c>
      <c r="B73" s="83" t="s">
        <v>114</v>
      </c>
      <c r="C73" s="94" t="s">
        <v>31</v>
      </c>
      <c r="D73" s="19"/>
      <c r="E73" s="19"/>
      <c r="F73" s="19"/>
      <c r="G73" s="13"/>
      <c r="H73" s="20">
        <v>0</v>
      </c>
      <c r="I73" s="20">
        <v>0</v>
      </c>
      <c r="J73" s="20">
        <v>0</v>
      </c>
      <c r="K73" s="13"/>
      <c r="L73" s="21" t="str">
        <f>IF(AND(ISNUMBER(D73),ISNUMBER(H73)), D73*H73, "")</f>
        <v/>
      </c>
      <c r="M73" s="21" t="str">
        <f>IF(AND(ISNUMBER(E73),ISNUMBER(I73)), E73*I73, "")</f>
        <v/>
      </c>
      <c r="N73" s="21" t="str">
        <f>IF(AND(ISNUMBER(F73),ISNUMBER(J73)),F73*J73,"")</f>
        <v/>
      </c>
      <c r="O73" s="21" t="str">
        <f>IF(AND(ISNUMBER(L73),ISNUMBER(M73),ISNUMBER(N73)), SUM(L73:N73), "")</f>
        <v/>
      </c>
      <c r="P73" s="61"/>
      <c r="Q73" s="65">
        <f>IF(ISNUMBER(O73),1,0)</f>
        <v>0</v>
      </c>
      <c r="R73" s="65">
        <f t="shared" ref="R73:R136" si="20">IF(ISNUMBER(Q73),1,0)</f>
        <v>1</v>
      </c>
      <c r="S73" s="65"/>
      <c r="T73" s="65"/>
    </row>
    <row r="74" spans="1:20" x14ac:dyDescent="0.55000000000000004">
      <c r="A74" s="1">
        <f t="shared" si="19"/>
        <v>74</v>
      </c>
      <c r="B74" s="100" t="s">
        <v>196</v>
      </c>
      <c r="C74" s="94" t="s">
        <v>32</v>
      </c>
      <c r="D74" s="19"/>
      <c r="E74" s="19"/>
      <c r="F74" s="19"/>
      <c r="G74" s="13"/>
      <c r="H74" s="116">
        <v>0</v>
      </c>
      <c r="I74" s="116">
        <v>0</v>
      </c>
      <c r="J74" s="116">
        <v>0</v>
      </c>
      <c r="K74" s="13"/>
      <c r="L74" s="21" t="str">
        <f>IF(AND(ISNUMBER(D74),ISNUMBER(H74)), D74*H74, "")</f>
        <v/>
      </c>
      <c r="M74" s="21" t="str">
        <f>IF(AND(ISNUMBER(E74),ISNUMBER(I74)), E74*I74, "")</f>
        <v/>
      </c>
      <c r="N74" s="21" t="str">
        <f>IF(AND(ISNUMBER(F74),ISNUMBER(J74)),F74*J74,"")</f>
        <v/>
      </c>
      <c r="O74" s="21" t="str">
        <f>IF(AND(ISNUMBER(L74),ISNUMBER(M74),ISNUMBER(N74)), SUM(L74:N74), "")</f>
        <v/>
      </c>
      <c r="P74" s="61"/>
      <c r="Q74" s="65">
        <f>IF(ISNUMBER(O74),1,0)</f>
        <v>0</v>
      </c>
      <c r="R74" s="65">
        <f t="shared" si="20"/>
        <v>1</v>
      </c>
      <c r="S74" s="65"/>
      <c r="T74" s="65"/>
    </row>
    <row r="75" spans="1:20" x14ac:dyDescent="0.55000000000000004">
      <c r="A75" s="1">
        <f t="shared" si="19"/>
        <v>75</v>
      </c>
      <c r="B75" s="82" t="s">
        <v>115</v>
      </c>
      <c r="C75" s="18"/>
      <c r="D75" s="18"/>
      <c r="E75" s="18"/>
      <c r="F75" s="18"/>
      <c r="G75" s="13"/>
      <c r="H75" s="18"/>
      <c r="I75" s="18"/>
      <c r="J75" s="18"/>
      <c r="K75" s="13"/>
      <c r="L75" s="18"/>
      <c r="M75" s="18"/>
      <c r="N75" s="18"/>
      <c r="O75" s="18"/>
      <c r="P75" s="61"/>
      <c r="Q75" s="65"/>
      <c r="R75" s="65">
        <f t="shared" si="20"/>
        <v>0</v>
      </c>
      <c r="S75" s="65"/>
      <c r="T75" s="65"/>
    </row>
    <row r="76" spans="1:20" ht="78.75" x14ac:dyDescent="0.55000000000000004">
      <c r="A76" s="1">
        <f t="shared" si="19"/>
        <v>76</v>
      </c>
      <c r="B76" s="86" t="s">
        <v>116</v>
      </c>
      <c r="C76" s="94" t="s">
        <v>33</v>
      </c>
      <c r="D76" s="18"/>
      <c r="E76" s="18"/>
      <c r="F76" s="18"/>
      <c r="G76" s="13"/>
      <c r="H76" s="18"/>
      <c r="I76" s="18"/>
      <c r="J76" s="18"/>
      <c r="K76" s="13"/>
      <c r="L76" s="18"/>
      <c r="M76" s="18"/>
      <c r="N76" s="18"/>
      <c r="O76" s="18"/>
      <c r="P76" s="61"/>
      <c r="Q76" s="65"/>
      <c r="R76" s="65">
        <f t="shared" si="20"/>
        <v>0</v>
      </c>
      <c r="S76" s="65"/>
      <c r="T76" s="65"/>
    </row>
    <row r="77" spans="1:20" x14ac:dyDescent="0.55000000000000004">
      <c r="A77" s="1">
        <f t="shared" si="19"/>
        <v>77</v>
      </c>
      <c r="B77" s="86" t="s">
        <v>117</v>
      </c>
      <c r="C77" s="18"/>
      <c r="D77" s="19"/>
      <c r="E77" s="19"/>
      <c r="F77" s="19"/>
      <c r="G77" s="13"/>
      <c r="H77" s="20">
        <v>0.1</v>
      </c>
      <c r="I77" s="20">
        <v>0.5</v>
      </c>
      <c r="J77" s="20">
        <v>1</v>
      </c>
      <c r="K77" s="13"/>
      <c r="L77" s="21" t="str">
        <f>IF(AND(ISNUMBER(D77),ISNUMBER(H77)), D77*H77, "")</f>
        <v/>
      </c>
      <c r="M77" s="21" t="str">
        <f>IF(AND(ISNUMBER(E77),ISNUMBER(I77)), E77*I77, "")</f>
        <v/>
      </c>
      <c r="N77" s="21" t="str">
        <f>IF(AND(ISNUMBER(F77),ISNUMBER(J77)),F77*J77,"")</f>
        <v/>
      </c>
      <c r="O77" s="21" t="str">
        <f>IF(AND(ISNUMBER(L77),ISNUMBER(M77),ISNUMBER(N77)),SUM(L77:N77),"")</f>
        <v/>
      </c>
      <c r="P77" s="61"/>
      <c r="Q77" s="65">
        <f>IF(ISNUMBER(O77),1,0)</f>
        <v>0</v>
      </c>
      <c r="R77" s="65">
        <f t="shared" si="20"/>
        <v>1</v>
      </c>
      <c r="S77" s="65"/>
      <c r="T77" s="65"/>
    </row>
    <row r="78" spans="1:20" x14ac:dyDescent="0.55000000000000004">
      <c r="A78" s="1">
        <f t="shared" si="19"/>
        <v>78</v>
      </c>
      <c r="B78" s="86" t="s">
        <v>118</v>
      </c>
      <c r="C78" s="18"/>
      <c r="D78" s="18"/>
      <c r="E78" s="18"/>
      <c r="F78" s="18"/>
      <c r="G78" s="13"/>
      <c r="H78" s="18"/>
      <c r="I78" s="18"/>
      <c r="J78" s="18"/>
      <c r="K78" s="13"/>
      <c r="L78" s="18"/>
      <c r="M78" s="18"/>
      <c r="N78" s="18"/>
      <c r="O78" s="18"/>
      <c r="P78" s="61"/>
      <c r="Q78" s="65"/>
      <c r="R78" s="65">
        <f t="shared" si="20"/>
        <v>0</v>
      </c>
      <c r="S78" s="65"/>
      <c r="T78" s="65"/>
    </row>
    <row r="79" spans="1:20" x14ac:dyDescent="0.55000000000000004">
      <c r="A79" s="1">
        <f t="shared" si="19"/>
        <v>79</v>
      </c>
      <c r="B79" s="89" t="s">
        <v>119</v>
      </c>
      <c r="C79" s="18"/>
      <c r="D79" s="19"/>
      <c r="E79" s="19"/>
      <c r="F79" s="19"/>
      <c r="G79" s="13"/>
      <c r="H79" s="20">
        <v>0.1</v>
      </c>
      <c r="I79" s="20">
        <v>0.5</v>
      </c>
      <c r="J79" s="20">
        <v>1</v>
      </c>
      <c r="K79" s="13"/>
      <c r="L79" s="21" t="str">
        <f t="shared" ref="L79:M81" si="21">IF(AND(ISNUMBER(D79),ISNUMBER(H79)), D79*H79, "")</f>
        <v/>
      </c>
      <c r="M79" s="21" t="str">
        <f t="shared" si="21"/>
        <v/>
      </c>
      <c r="N79" s="21" t="str">
        <f>IF(AND(ISNUMBER(F79),ISNUMBER(J79)),F79*J79,"")</f>
        <v/>
      </c>
      <c r="O79" s="21" t="str">
        <f>IF(AND(ISNUMBER(L79),ISNUMBER(M79),ISNUMBER(N79)),SUM(L79:N79),"")</f>
        <v/>
      </c>
      <c r="P79" s="61"/>
      <c r="Q79" s="65">
        <f t="shared" ref="Q79:Q81" si="22">IF(ISNUMBER(O79),1,0)</f>
        <v>0</v>
      </c>
      <c r="R79" s="65">
        <f t="shared" si="20"/>
        <v>1</v>
      </c>
      <c r="S79" s="65"/>
      <c r="T79" s="65"/>
    </row>
    <row r="80" spans="1:20" x14ac:dyDescent="0.55000000000000004">
      <c r="A80" s="1">
        <f t="shared" si="19"/>
        <v>80</v>
      </c>
      <c r="B80" s="89" t="s">
        <v>120</v>
      </c>
      <c r="C80" s="18"/>
      <c r="D80" s="19"/>
      <c r="E80" s="19"/>
      <c r="F80" s="19"/>
      <c r="G80" s="13"/>
      <c r="H80" s="20">
        <v>0.5</v>
      </c>
      <c r="I80" s="20">
        <v>0.5</v>
      </c>
      <c r="J80" s="20">
        <v>1</v>
      </c>
      <c r="K80" s="13"/>
      <c r="L80" s="21" t="str">
        <f t="shared" si="21"/>
        <v/>
      </c>
      <c r="M80" s="21" t="str">
        <f t="shared" si="21"/>
        <v/>
      </c>
      <c r="N80" s="21" t="str">
        <f>IF(AND(ISNUMBER(F80),ISNUMBER(J80)),F80*J80,"")</f>
        <v/>
      </c>
      <c r="O80" s="21" t="str">
        <f>IF(AND(ISNUMBER(L80),ISNUMBER(M80),ISNUMBER(N80)),SUM(L80:N80),"")</f>
        <v/>
      </c>
      <c r="P80" s="61"/>
      <c r="Q80" s="65">
        <f t="shared" si="22"/>
        <v>0</v>
      </c>
      <c r="R80" s="65">
        <f t="shared" si="20"/>
        <v>1</v>
      </c>
      <c r="S80" s="65"/>
      <c r="T80" s="65"/>
    </row>
    <row r="81" spans="1:20" x14ac:dyDescent="0.55000000000000004">
      <c r="A81" s="1">
        <f t="shared" si="19"/>
        <v>81</v>
      </c>
      <c r="B81" s="89" t="s">
        <v>121</v>
      </c>
      <c r="C81" s="18"/>
      <c r="D81" s="19"/>
      <c r="E81" s="19"/>
      <c r="F81" s="19"/>
      <c r="G81" s="13"/>
      <c r="H81" s="20">
        <v>1</v>
      </c>
      <c r="I81" s="20">
        <v>1</v>
      </c>
      <c r="J81" s="20">
        <v>1</v>
      </c>
      <c r="K81" s="13"/>
      <c r="L81" s="21" t="str">
        <f t="shared" si="21"/>
        <v/>
      </c>
      <c r="M81" s="21" t="str">
        <f t="shared" si="21"/>
        <v/>
      </c>
      <c r="N81" s="21" t="str">
        <f>IF(AND(ISNUMBER(F81),ISNUMBER(J81)),F81*J81,"")</f>
        <v/>
      </c>
      <c r="O81" s="21" t="str">
        <f>IF(AND(ISNUMBER(L81),ISNUMBER(M81),ISNUMBER(N81)),SUM(L81:N81),"")</f>
        <v/>
      </c>
      <c r="P81" s="61"/>
      <c r="Q81" s="65">
        <f t="shared" si="22"/>
        <v>0</v>
      </c>
      <c r="R81" s="65">
        <f t="shared" si="20"/>
        <v>1</v>
      </c>
      <c r="S81" s="65"/>
      <c r="T81" s="65"/>
    </row>
    <row r="82" spans="1:20" ht="52.5" x14ac:dyDescent="0.55000000000000004">
      <c r="A82" s="1">
        <f t="shared" si="19"/>
        <v>82</v>
      </c>
      <c r="B82" s="86" t="s">
        <v>122</v>
      </c>
      <c r="C82" s="94" t="s">
        <v>34</v>
      </c>
      <c r="D82" s="18"/>
      <c r="E82" s="18"/>
      <c r="F82" s="18"/>
      <c r="G82" s="13"/>
      <c r="H82" s="18"/>
      <c r="I82" s="18"/>
      <c r="J82" s="18"/>
      <c r="K82" s="13"/>
      <c r="L82" s="18"/>
      <c r="M82" s="18"/>
      <c r="N82" s="18"/>
      <c r="O82" s="18"/>
      <c r="P82" s="61"/>
      <c r="Q82" s="65"/>
      <c r="R82" s="65">
        <f t="shared" si="20"/>
        <v>0</v>
      </c>
      <c r="S82" s="65"/>
      <c r="T82" s="65"/>
    </row>
    <row r="83" spans="1:20" x14ac:dyDescent="0.55000000000000004">
      <c r="A83" s="1">
        <f t="shared" si="19"/>
        <v>83</v>
      </c>
      <c r="B83" s="86" t="s">
        <v>117</v>
      </c>
      <c r="C83" s="18"/>
      <c r="D83" s="19"/>
      <c r="E83" s="19"/>
      <c r="F83" s="19"/>
      <c r="G83" s="13"/>
      <c r="H83" s="20">
        <v>0.15</v>
      </c>
      <c r="I83" s="20">
        <v>0.5</v>
      </c>
      <c r="J83" s="20">
        <v>1</v>
      </c>
      <c r="K83" s="13"/>
      <c r="L83" s="21" t="str">
        <f>IF(AND(ISNUMBER(D83),ISNUMBER(H83)), D83*H83, "")</f>
        <v/>
      </c>
      <c r="M83" s="21" t="str">
        <f>IF(AND(ISNUMBER(E83),ISNUMBER(I83)), E83*I83, "")</f>
        <v/>
      </c>
      <c r="N83" s="21" t="str">
        <f>IF(AND(ISNUMBER(F83),ISNUMBER(J83)),F83*J83,"")</f>
        <v/>
      </c>
      <c r="O83" s="21" t="str">
        <f>IF(AND(ISNUMBER(L83),ISNUMBER(M83),ISNUMBER(N83)),SUM(L83:N83),"")</f>
        <v/>
      </c>
      <c r="P83" s="61"/>
      <c r="Q83" s="65">
        <f>IF(ISNUMBER(O83),1,0)</f>
        <v>0</v>
      </c>
      <c r="R83" s="65">
        <f t="shared" si="20"/>
        <v>1</v>
      </c>
      <c r="S83" s="65"/>
      <c r="T83" s="65"/>
    </row>
    <row r="84" spans="1:20" x14ac:dyDescent="0.55000000000000004">
      <c r="A84" s="1">
        <f t="shared" si="19"/>
        <v>84</v>
      </c>
      <c r="B84" s="86" t="s">
        <v>118</v>
      </c>
      <c r="C84" s="18"/>
      <c r="D84" s="18"/>
      <c r="E84" s="18"/>
      <c r="F84" s="18"/>
      <c r="G84" s="13"/>
      <c r="H84" s="18"/>
      <c r="I84" s="18"/>
      <c r="J84" s="18"/>
      <c r="K84" s="13"/>
      <c r="L84" s="18"/>
      <c r="M84" s="18"/>
      <c r="N84" s="18"/>
      <c r="O84" s="18"/>
      <c r="P84" s="61"/>
      <c r="Q84" s="65"/>
      <c r="R84" s="65">
        <f t="shared" si="20"/>
        <v>0</v>
      </c>
      <c r="S84" s="65"/>
      <c r="T84" s="65"/>
    </row>
    <row r="85" spans="1:20" x14ac:dyDescent="0.55000000000000004">
      <c r="A85" s="1">
        <f t="shared" si="19"/>
        <v>85</v>
      </c>
      <c r="B85" s="89" t="s">
        <v>119</v>
      </c>
      <c r="C85" s="18"/>
      <c r="D85" s="19"/>
      <c r="E85" s="19"/>
      <c r="F85" s="19"/>
      <c r="G85" s="13"/>
      <c r="H85" s="20">
        <v>0.15</v>
      </c>
      <c r="I85" s="20">
        <v>0.5</v>
      </c>
      <c r="J85" s="20">
        <v>1</v>
      </c>
      <c r="K85" s="13"/>
      <c r="L85" s="21" t="str">
        <f t="shared" ref="L85:M87" si="23">IF(AND(ISNUMBER(D85),ISNUMBER(H85)), D85*H85, "")</f>
        <v/>
      </c>
      <c r="M85" s="21" t="str">
        <f t="shared" si="23"/>
        <v/>
      </c>
      <c r="N85" s="21" t="str">
        <f>IF(AND(ISNUMBER(F85),ISNUMBER(J85)),F85*J85,"")</f>
        <v/>
      </c>
      <c r="O85" s="21" t="str">
        <f>IF(AND(ISNUMBER(L85),ISNUMBER(M85),ISNUMBER(N85)),SUM(L85:N85),"")</f>
        <v/>
      </c>
      <c r="P85" s="61"/>
      <c r="Q85" s="65">
        <f t="shared" ref="Q85:Q87" si="24">IF(ISNUMBER(O85),1,0)</f>
        <v>0</v>
      </c>
      <c r="R85" s="65">
        <f t="shared" si="20"/>
        <v>1</v>
      </c>
      <c r="S85" s="65"/>
      <c r="T85" s="65"/>
    </row>
    <row r="86" spans="1:20" x14ac:dyDescent="0.55000000000000004">
      <c r="A86" s="1">
        <f t="shared" si="19"/>
        <v>86</v>
      </c>
      <c r="B86" s="89" t="s">
        <v>120</v>
      </c>
      <c r="C86" s="18"/>
      <c r="D86" s="19"/>
      <c r="E86" s="19"/>
      <c r="F86" s="19"/>
      <c r="G86" s="13"/>
      <c r="H86" s="20">
        <v>0.5</v>
      </c>
      <c r="I86" s="20">
        <v>0.5</v>
      </c>
      <c r="J86" s="20">
        <v>1</v>
      </c>
      <c r="K86" s="13"/>
      <c r="L86" s="21" t="str">
        <f t="shared" si="23"/>
        <v/>
      </c>
      <c r="M86" s="21" t="str">
        <f t="shared" si="23"/>
        <v/>
      </c>
      <c r="N86" s="21" t="str">
        <f>IF(AND(ISNUMBER(F86),ISNUMBER(J86)),F86*J86,"")</f>
        <v/>
      </c>
      <c r="O86" s="21" t="str">
        <f>IF(AND(ISNUMBER(L86),ISNUMBER(M86),ISNUMBER(N86)),SUM(L86:N86),"")</f>
        <v/>
      </c>
      <c r="P86" s="61"/>
      <c r="Q86" s="65">
        <f t="shared" si="24"/>
        <v>0</v>
      </c>
      <c r="R86" s="65">
        <f t="shared" si="20"/>
        <v>1</v>
      </c>
      <c r="S86" s="65"/>
      <c r="T86" s="65"/>
    </row>
    <row r="87" spans="1:20" x14ac:dyDescent="0.55000000000000004">
      <c r="A87" s="1">
        <f t="shared" si="19"/>
        <v>87</v>
      </c>
      <c r="B87" s="89" t="s">
        <v>121</v>
      </c>
      <c r="C87" s="18"/>
      <c r="D87" s="19"/>
      <c r="E87" s="19"/>
      <c r="F87" s="19"/>
      <c r="G87" s="13"/>
      <c r="H87" s="20">
        <v>1</v>
      </c>
      <c r="I87" s="20">
        <v>1</v>
      </c>
      <c r="J87" s="20">
        <v>1</v>
      </c>
      <c r="K87" s="13"/>
      <c r="L87" s="21" t="str">
        <f t="shared" si="23"/>
        <v/>
      </c>
      <c r="M87" s="21" t="str">
        <f t="shared" si="23"/>
        <v/>
      </c>
      <c r="N87" s="21" t="str">
        <f>IF(AND(ISNUMBER(F87),ISNUMBER(J87)),F87*J87,"")</f>
        <v/>
      </c>
      <c r="O87" s="21" t="str">
        <f>IF(AND(ISNUMBER(L87),ISNUMBER(M87),ISNUMBER(N87)),SUM(L87:N87),"")</f>
        <v/>
      </c>
      <c r="P87" s="61"/>
      <c r="Q87" s="65">
        <f t="shared" si="24"/>
        <v>0</v>
      </c>
      <c r="R87" s="65">
        <f t="shared" si="20"/>
        <v>1</v>
      </c>
      <c r="S87" s="65"/>
      <c r="T87" s="65"/>
    </row>
    <row r="88" spans="1:20" ht="52.5" x14ac:dyDescent="0.55000000000000004">
      <c r="A88" s="1">
        <f t="shared" si="19"/>
        <v>88</v>
      </c>
      <c r="B88" s="86" t="s">
        <v>123</v>
      </c>
      <c r="C88" s="94" t="s">
        <v>34</v>
      </c>
      <c r="D88" s="18"/>
      <c r="E88" s="18"/>
      <c r="F88" s="18"/>
      <c r="G88" s="13"/>
      <c r="H88" s="18"/>
      <c r="I88" s="18"/>
      <c r="J88" s="18"/>
      <c r="K88" s="13"/>
      <c r="L88" s="18"/>
      <c r="M88" s="18"/>
      <c r="N88" s="18"/>
      <c r="O88" s="18"/>
      <c r="P88" s="61"/>
      <c r="Q88" s="65"/>
      <c r="R88" s="65">
        <f t="shared" si="20"/>
        <v>0</v>
      </c>
      <c r="S88" s="65"/>
      <c r="T88" s="65"/>
    </row>
    <row r="89" spans="1:20" x14ac:dyDescent="0.55000000000000004">
      <c r="A89" s="1">
        <f t="shared" si="19"/>
        <v>89</v>
      </c>
      <c r="B89" s="85" t="s">
        <v>117</v>
      </c>
      <c r="C89" s="18"/>
      <c r="D89" s="19"/>
      <c r="E89" s="19"/>
      <c r="F89" s="19"/>
      <c r="G89" s="13"/>
      <c r="H89" s="20">
        <v>0.15</v>
      </c>
      <c r="I89" s="20">
        <v>0.5</v>
      </c>
      <c r="J89" s="20">
        <v>1</v>
      </c>
      <c r="K89" s="13"/>
      <c r="L89" s="21" t="str">
        <f>IF(AND(ISNUMBER(D89),ISNUMBER(H89)), D89*H89, "")</f>
        <v/>
      </c>
      <c r="M89" s="21" t="str">
        <f>IF(AND(ISNUMBER(E89),ISNUMBER(I89)), E89*I89, "")</f>
        <v/>
      </c>
      <c r="N89" s="21" t="str">
        <f>IF(AND(ISNUMBER(F89),ISNUMBER(J89)),F89*J89,"")</f>
        <v/>
      </c>
      <c r="O89" s="21" t="str">
        <f>IF(AND(ISNUMBER(L89),ISNUMBER(M89),ISNUMBER(N89)),SUM(L89:N89),"")</f>
        <v/>
      </c>
      <c r="P89" s="61"/>
      <c r="Q89" s="65">
        <f>IF(ISNUMBER(O89),1,0)</f>
        <v>0</v>
      </c>
      <c r="R89" s="65">
        <f t="shared" si="20"/>
        <v>1</v>
      </c>
      <c r="S89" s="65"/>
      <c r="T89" s="65"/>
    </row>
    <row r="90" spans="1:20" x14ac:dyDescent="0.55000000000000004">
      <c r="A90" s="1">
        <f t="shared" si="19"/>
        <v>90</v>
      </c>
      <c r="B90" s="85" t="s">
        <v>118</v>
      </c>
      <c r="C90" s="18"/>
      <c r="D90" s="18"/>
      <c r="E90" s="18"/>
      <c r="F90" s="18"/>
      <c r="G90" s="13"/>
      <c r="H90" s="18"/>
      <c r="I90" s="18"/>
      <c r="J90" s="18"/>
      <c r="K90" s="13"/>
      <c r="L90" s="18"/>
      <c r="M90" s="18"/>
      <c r="N90" s="18"/>
      <c r="O90" s="18"/>
      <c r="P90" s="61"/>
      <c r="Q90" s="65"/>
      <c r="R90" s="65">
        <f t="shared" si="20"/>
        <v>0</v>
      </c>
      <c r="S90" s="65"/>
      <c r="T90" s="65"/>
    </row>
    <row r="91" spans="1:20" x14ac:dyDescent="0.55000000000000004">
      <c r="A91" s="1">
        <f t="shared" si="19"/>
        <v>91</v>
      </c>
      <c r="B91" s="89" t="s">
        <v>119</v>
      </c>
      <c r="C91" s="18"/>
      <c r="D91" s="19"/>
      <c r="E91" s="19"/>
      <c r="F91" s="19"/>
      <c r="G91" s="13"/>
      <c r="H91" s="20">
        <v>0.15</v>
      </c>
      <c r="I91" s="20">
        <v>0.5</v>
      </c>
      <c r="J91" s="20">
        <v>1</v>
      </c>
      <c r="K91" s="13"/>
      <c r="L91" s="21" t="str">
        <f t="shared" ref="L91:M93" si="25">IF(AND(ISNUMBER(D91),ISNUMBER(H91)), D91*H91, "")</f>
        <v/>
      </c>
      <c r="M91" s="21" t="str">
        <f t="shared" si="25"/>
        <v/>
      </c>
      <c r="N91" s="21" t="str">
        <f t="shared" ref="N91:N93" si="26">IF(AND(ISNUMBER(F91),ISNUMBER(J91)),F91*J91,"")</f>
        <v/>
      </c>
      <c r="O91" s="21" t="str">
        <f>IF(AND(ISNUMBER(L91),ISNUMBER(M91),ISNUMBER(N91)),SUM(L91:N91),"")</f>
        <v/>
      </c>
      <c r="P91" s="61"/>
      <c r="Q91" s="65">
        <f t="shared" ref="Q91:Q93" si="27">IF(ISNUMBER(O91),1,0)</f>
        <v>0</v>
      </c>
      <c r="R91" s="65">
        <f t="shared" si="20"/>
        <v>1</v>
      </c>
      <c r="S91" s="65"/>
      <c r="T91" s="65"/>
    </row>
    <row r="92" spans="1:20" x14ac:dyDescent="0.55000000000000004">
      <c r="A92" s="1">
        <f t="shared" si="19"/>
        <v>92</v>
      </c>
      <c r="B92" s="89" t="s">
        <v>120</v>
      </c>
      <c r="C92" s="18"/>
      <c r="D92" s="19"/>
      <c r="E92" s="19"/>
      <c r="F92" s="19"/>
      <c r="G92" s="13"/>
      <c r="H92" s="20">
        <v>0.5</v>
      </c>
      <c r="I92" s="20">
        <v>0.5</v>
      </c>
      <c r="J92" s="20">
        <v>1</v>
      </c>
      <c r="K92" s="13"/>
      <c r="L92" s="21" t="str">
        <f t="shared" si="25"/>
        <v/>
      </c>
      <c r="M92" s="21" t="str">
        <f t="shared" si="25"/>
        <v/>
      </c>
      <c r="N92" s="21" t="str">
        <f t="shared" si="26"/>
        <v/>
      </c>
      <c r="O92" s="21" t="str">
        <f>IF(AND(ISNUMBER(L92),ISNUMBER(M92),ISNUMBER(N92)),SUM(L92:N92),"")</f>
        <v/>
      </c>
      <c r="P92" s="61"/>
      <c r="Q92" s="65">
        <f t="shared" si="27"/>
        <v>0</v>
      </c>
      <c r="R92" s="65">
        <f t="shared" si="20"/>
        <v>1</v>
      </c>
      <c r="S92" s="65"/>
      <c r="T92" s="65"/>
    </row>
    <row r="93" spans="1:20" x14ac:dyDescent="0.55000000000000004">
      <c r="A93" s="1">
        <f t="shared" si="19"/>
        <v>93</v>
      </c>
      <c r="B93" s="89" t="s">
        <v>121</v>
      </c>
      <c r="C93" s="18"/>
      <c r="D93" s="19"/>
      <c r="E93" s="19"/>
      <c r="F93" s="19"/>
      <c r="G93" s="13"/>
      <c r="H93" s="20">
        <v>1</v>
      </c>
      <c r="I93" s="20">
        <v>1</v>
      </c>
      <c r="J93" s="20">
        <v>1</v>
      </c>
      <c r="K93" s="13"/>
      <c r="L93" s="21" t="str">
        <f t="shared" si="25"/>
        <v/>
      </c>
      <c r="M93" s="21" t="str">
        <f t="shared" si="25"/>
        <v/>
      </c>
      <c r="N93" s="21" t="str">
        <f t="shared" si="26"/>
        <v/>
      </c>
      <c r="O93" s="21" t="str">
        <f>IF(AND(ISNUMBER(L93),ISNUMBER(M93),ISNUMBER(N93)),SUM(L93:N93),"")</f>
        <v/>
      </c>
      <c r="P93" s="61"/>
      <c r="Q93" s="65">
        <f t="shared" si="27"/>
        <v>0</v>
      </c>
      <c r="R93" s="65">
        <f t="shared" si="20"/>
        <v>1</v>
      </c>
      <c r="S93" s="65"/>
      <c r="T93" s="65"/>
    </row>
    <row r="94" spans="1:20" ht="52.5" x14ac:dyDescent="0.55000000000000004">
      <c r="A94" s="1">
        <f t="shared" si="19"/>
        <v>94</v>
      </c>
      <c r="B94" s="83" t="s">
        <v>124</v>
      </c>
      <c r="C94" s="94" t="s">
        <v>35</v>
      </c>
      <c r="D94" s="18"/>
      <c r="E94" s="18"/>
      <c r="F94" s="18"/>
      <c r="G94" s="13"/>
      <c r="H94" s="18"/>
      <c r="I94" s="18"/>
      <c r="J94" s="18"/>
      <c r="K94" s="13"/>
      <c r="L94" s="18"/>
      <c r="M94" s="18"/>
      <c r="N94" s="18"/>
      <c r="O94" s="18"/>
      <c r="P94" s="61"/>
      <c r="Q94" s="65"/>
      <c r="R94" s="65">
        <f t="shared" si="20"/>
        <v>0</v>
      </c>
      <c r="S94" s="65"/>
      <c r="T94" s="65"/>
    </row>
    <row r="95" spans="1:20" x14ac:dyDescent="0.55000000000000004">
      <c r="A95" s="1">
        <f t="shared" si="19"/>
        <v>95</v>
      </c>
      <c r="B95" s="86" t="s">
        <v>125</v>
      </c>
      <c r="C95" s="18"/>
      <c r="D95" s="19"/>
      <c r="E95" s="19"/>
      <c r="F95" s="19"/>
      <c r="G95" s="13"/>
      <c r="H95" s="20">
        <v>0.05</v>
      </c>
      <c r="I95" s="20">
        <v>0.05</v>
      </c>
      <c r="J95" s="20">
        <v>0.05</v>
      </c>
      <c r="K95" s="13"/>
      <c r="L95" s="21" t="str">
        <f>IF(AND(ISNUMBER(D95),ISNUMBER(H95)), D95*H95, "")</f>
        <v/>
      </c>
      <c r="M95" s="21" t="str">
        <f>IF(AND(ISNUMBER(E95),ISNUMBER(I95)), E95*I95, "")</f>
        <v/>
      </c>
      <c r="N95" s="21" t="str">
        <f>IF(AND(ISNUMBER(F95),ISNUMBER(J95)),F95*J95,"")</f>
        <v/>
      </c>
      <c r="O95" s="21" t="str">
        <f>IF(AND(ISNUMBER(L95),ISNUMBER(M95),ISNUMBER(N95)),SUM(L95:N95),"")</f>
        <v/>
      </c>
      <c r="P95" s="61"/>
      <c r="Q95" s="65">
        <f>IF(ISNUMBER(O95),1,0)</f>
        <v>0</v>
      </c>
      <c r="R95" s="65">
        <f t="shared" si="20"/>
        <v>1</v>
      </c>
      <c r="S95" s="65"/>
      <c r="T95" s="65"/>
    </row>
    <row r="96" spans="1:20" x14ac:dyDescent="0.55000000000000004">
      <c r="A96" s="1">
        <f t="shared" si="19"/>
        <v>96</v>
      </c>
      <c r="B96" s="86" t="s">
        <v>126</v>
      </c>
      <c r="C96" s="18"/>
      <c r="D96" s="18"/>
      <c r="E96" s="18"/>
      <c r="F96" s="18"/>
      <c r="G96" s="13"/>
      <c r="H96" s="18"/>
      <c r="I96" s="18"/>
      <c r="J96" s="18"/>
      <c r="K96" s="13"/>
      <c r="L96" s="18"/>
      <c r="M96" s="18"/>
      <c r="N96" s="18"/>
      <c r="O96" s="18"/>
      <c r="P96" s="61"/>
      <c r="Q96" s="65"/>
      <c r="R96" s="65">
        <f t="shared" si="20"/>
        <v>0</v>
      </c>
      <c r="S96" s="65"/>
      <c r="T96" s="65"/>
    </row>
    <row r="97" spans="1:20" x14ac:dyDescent="0.55000000000000004">
      <c r="A97" s="1">
        <f t="shared" si="19"/>
        <v>97</v>
      </c>
      <c r="B97" s="89" t="s">
        <v>127</v>
      </c>
      <c r="C97" s="18"/>
      <c r="D97" s="19"/>
      <c r="E97" s="19"/>
      <c r="F97" s="19"/>
      <c r="G97" s="13"/>
      <c r="H97" s="20">
        <v>0.05</v>
      </c>
      <c r="I97" s="20">
        <v>0.05</v>
      </c>
      <c r="J97" s="20">
        <v>0.05</v>
      </c>
      <c r="K97" s="13"/>
      <c r="L97" s="21" t="str">
        <f t="shared" ref="L97:M99" si="28">IF(AND(ISNUMBER(D97),ISNUMBER(H97)), D97*H97, "")</f>
        <v/>
      </c>
      <c r="M97" s="21" t="str">
        <f t="shared" si="28"/>
        <v/>
      </c>
      <c r="N97" s="21" t="str">
        <f t="shared" ref="N97:N99" si="29">IF(AND(ISNUMBER(F97),ISNUMBER(J97)),F97*J97,"")</f>
        <v/>
      </c>
      <c r="O97" s="21" t="str">
        <f>IF(AND(ISNUMBER(L97),ISNUMBER(M97),ISNUMBER(N97)),SUM(L97:N97),"")</f>
        <v/>
      </c>
      <c r="P97" s="61"/>
      <c r="Q97" s="65">
        <f t="shared" ref="Q97:Q99" si="30">IF(ISNUMBER(O97),1,0)</f>
        <v>0</v>
      </c>
      <c r="R97" s="65">
        <f t="shared" si="20"/>
        <v>1</v>
      </c>
      <c r="S97" s="65"/>
      <c r="T97" s="65"/>
    </row>
    <row r="98" spans="1:20" x14ac:dyDescent="0.55000000000000004">
      <c r="A98" s="1">
        <f t="shared" si="19"/>
        <v>98</v>
      </c>
      <c r="B98" s="89" t="s">
        <v>128</v>
      </c>
      <c r="C98" s="18"/>
      <c r="D98" s="19"/>
      <c r="E98" s="19"/>
      <c r="F98" s="19"/>
      <c r="G98" s="13"/>
      <c r="H98" s="20">
        <v>0.5</v>
      </c>
      <c r="I98" s="20">
        <v>0.5</v>
      </c>
      <c r="J98" s="20">
        <v>0.5</v>
      </c>
      <c r="K98" s="13"/>
      <c r="L98" s="21" t="str">
        <f t="shared" si="28"/>
        <v/>
      </c>
      <c r="M98" s="21" t="str">
        <f t="shared" si="28"/>
        <v/>
      </c>
      <c r="N98" s="21" t="str">
        <f t="shared" si="29"/>
        <v/>
      </c>
      <c r="O98" s="21" t="str">
        <f>IF(AND(ISNUMBER(L98),ISNUMBER(M98),ISNUMBER(N98)),SUM(L98:N98),"")</f>
        <v/>
      </c>
      <c r="P98" s="61"/>
      <c r="Q98" s="65">
        <f t="shared" si="30"/>
        <v>0</v>
      </c>
      <c r="R98" s="65">
        <f t="shared" si="20"/>
        <v>1</v>
      </c>
      <c r="S98" s="65"/>
      <c r="T98" s="65"/>
    </row>
    <row r="99" spans="1:20" x14ac:dyDescent="0.55000000000000004">
      <c r="A99" s="1">
        <f t="shared" si="19"/>
        <v>99</v>
      </c>
      <c r="B99" s="89" t="s">
        <v>129</v>
      </c>
      <c r="C99" s="18"/>
      <c r="D99" s="19"/>
      <c r="E99" s="19"/>
      <c r="F99" s="19"/>
      <c r="G99" s="13"/>
      <c r="H99" s="20">
        <v>1</v>
      </c>
      <c r="I99" s="20">
        <v>1</v>
      </c>
      <c r="J99" s="20">
        <v>1</v>
      </c>
      <c r="K99" s="13"/>
      <c r="L99" s="21" t="str">
        <f t="shared" si="28"/>
        <v/>
      </c>
      <c r="M99" s="21" t="str">
        <f t="shared" si="28"/>
        <v/>
      </c>
      <c r="N99" s="21" t="str">
        <f t="shared" si="29"/>
        <v/>
      </c>
      <c r="O99" s="21" t="str">
        <f>IF(AND(ISNUMBER(L99),ISNUMBER(M99),ISNUMBER(N99)),SUM(L99:N99),"")</f>
        <v/>
      </c>
      <c r="P99" s="61"/>
      <c r="Q99" s="65">
        <f t="shared" si="30"/>
        <v>0</v>
      </c>
      <c r="R99" s="65">
        <f t="shared" si="20"/>
        <v>1</v>
      </c>
      <c r="S99" s="65"/>
      <c r="T99" s="65"/>
    </row>
    <row r="100" spans="1:20" ht="52.5" x14ac:dyDescent="0.55000000000000004">
      <c r="A100" s="1">
        <f t="shared" si="19"/>
        <v>100</v>
      </c>
      <c r="B100" s="83" t="s">
        <v>130</v>
      </c>
      <c r="C100" s="94" t="s">
        <v>36</v>
      </c>
      <c r="D100" s="18"/>
      <c r="E100" s="18"/>
      <c r="F100" s="18"/>
      <c r="G100" s="13"/>
      <c r="H100" s="18"/>
      <c r="I100" s="18"/>
      <c r="J100" s="18"/>
      <c r="K100" s="13"/>
      <c r="L100" s="18"/>
      <c r="M100" s="18"/>
      <c r="N100" s="18"/>
      <c r="O100" s="18"/>
      <c r="P100" s="61"/>
      <c r="Q100" s="65"/>
      <c r="R100" s="65">
        <f t="shared" si="20"/>
        <v>0</v>
      </c>
      <c r="S100" s="65"/>
      <c r="T100" s="65"/>
    </row>
    <row r="101" spans="1:20" x14ac:dyDescent="0.55000000000000004">
      <c r="A101" s="1">
        <f t="shared" si="19"/>
        <v>101</v>
      </c>
      <c r="B101" s="86" t="s">
        <v>125</v>
      </c>
      <c r="C101" s="18"/>
      <c r="D101" s="19"/>
      <c r="E101" s="19"/>
      <c r="F101" s="19"/>
      <c r="G101" s="13"/>
      <c r="H101" s="20">
        <v>0.15</v>
      </c>
      <c r="I101" s="20">
        <v>0.15</v>
      </c>
      <c r="J101" s="20">
        <v>0.15</v>
      </c>
      <c r="K101" s="13"/>
      <c r="L101" s="21" t="str">
        <f>IF(AND(ISNUMBER(D101),ISNUMBER(H101)), D101*H101, "")</f>
        <v/>
      </c>
      <c r="M101" s="21" t="str">
        <f>IF(AND(ISNUMBER(E101),ISNUMBER(I101)), E101*I101, "")</f>
        <v/>
      </c>
      <c r="N101" s="21" t="str">
        <f>IF(AND(ISNUMBER(F101),ISNUMBER(J101)),F101*J101,"")</f>
        <v/>
      </c>
      <c r="O101" s="21" t="str">
        <f>IF(AND(ISNUMBER(L101),ISNUMBER(M101),ISNUMBER(N101)),SUM(L101:N101),"")</f>
        <v/>
      </c>
      <c r="P101" s="61"/>
      <c r="Q101" s="65">
        <f>IF(ISNUMBER(O101),1,0)</f>
        <v>0</v>
      </c>
      <c r="R101" s="65">
        <f t="shared" si="20"/>
        <v>1</v>
      </c>
      <c r="S101" s="65"/>
      <c r="T101" s="65"/>
    </row>
    <row r="102" spans="1:20" x14ac:dyDescent="0.55000000000000004">
      <c r="A102" s="1">
        <f t="shared" si="19"/>
        <v>102</v>
      </c>
      <c r="B102" s="86" t="s">
        <v>126</v>
      </c>
      <c r="C102" s="18"/>
      <c r="D102" s="18"/>
      <c r="E102" s="18"/>
      <c r="F102" s="18"/>
      <c r="G102" s="13"/>
      <c r="H102" s="18"/>
      <c r="I102" s="18"/>
      <c r="J102" s="18"/>
      <c r="K102" s="13"/>
      <c r="L102" s="18"/>
      <c r="M102" s="18"/>
      <c r="N102" s="18"/>
      <c r="O102" s="18"/>
      <c r="P102" s="61"/>
      <c r="Q102" s="65"/>
      <c r="R102" s="65">
        <f t="shared" si="20"/>
        <v>0</v>
      </c>
      <c r="S102" s="65"/>
      <c r="T102" s="65"/>
    </row>
    <row r="103" spans="1:20" x14ac:dyDescent="0.55000000000000004">
      <c r="A103" s="1">
        <f t="shared" si="19"/>
        <v>103</v>
      </c>
      <c r="B103" s="89" t="s">
        <v>127</v>
      </c>
      <c r="C103" s="18"/>
      <c r="D103" s="19"/>
      <c r="E103" s="19"/>
      <c r="F103" s="19"/>
      <c r="G103" s="13"/>
      <c r="H103" s="20">
        <v>0.15</v>
      </c>
      <c r="I103" s="20">
        <v>0.15</v>
      </c>
      <c r="J103" s="20">
        <v>0.15</v>
      </c>
      <c r="K103" s="13"/>
      <c r="L103" s="21" t="str">
        <f t="shared" ref="L103:M105" si="31">IF(AND(ISNUMBER(D103),ISNUMBER(H103)), D103*H103, "")</f>
        <v/>
      </c>
      <c r="M103" s="21" t="str">
        <f t="shared" si="31"/>
        <v/>
      </c>
      <c r="N103" s="21" t="str">
        <f>IF(AND(ISNUMBER(F103),ISNUMBER(J103)),F103*J103,"")</f>
        <v/>
      </c>
      <c r="O103" s="21" t="str">
        <f>IF(AND(ISNUMBER(L103),ISNUMBER(M103),ISNUMBER(N103)),SUM(L103:N103),"")</f>
        <v/>
      </c>
      <c r="P103" s="61"/>
      <c r="Q103" s="65">
        <f t="shared" ref="Q103:Q105" si="32">IF(ISNUMBER(O103),1,0)</f>
        <v>0</v>
      </c>
      <c r="R103" s="65">
        <f t="shared" si="20"/>
        <v>1</v>
      </c>
      <c r="S103" s="65"/>
      <c r="T103" s="65"/>
    </row>
    <row r="104" spans="1:20" x14ac:dyDescent="0.55000000000000004">
      <c r="A104" s="1">
        <f t="shared" si="19"/>
        <v>104</v>
      </c>
      <c r="B104" s="89" t="s">
        <v>128</v>
      </c>
      <c r="C104" s="18"/>
      <c r="D104" s="19"/>
      <c r="E104" s="19"/>
      <c r="F104" s="19"/>
      <c r="G104" s="13"/>
      <c r="H104" s="20">
        <v>0.5</v>
      </c>
      <c r="I104" s="20">
        <v>0.5</v>
      </c>
      <c r="J104" s="20">
        <v>0.5</v>
      </c>
      <c r="K104" s="13"/>
      <c r="L104" s="21" t="str">
        <f t="shared" si="31"/>
        <v/>
      </c>
      <c r="M104" s="21" t="str">
        <f t="shared" si="31"/>
        <v/>
      </c>
      <c r="N104" s="21" t="str">
        <f>IF(AND(ISNUMBER(F104),ISNUMBER(J104)),F104*J104,"")</f>
        <v/>
      </c>
      <c r="O104" s="21" t="str">
        <f>IF(AND(ISNUMBER(L104),ISNUMBER(M104),ISNUMBER(N104)),SUM(L104:N104),"")</f>
        <v/>
      </c>
      <c r="P104" s="61"/>
      <c r="Q104" s="65">
        <f t="shared" si="32"/>
        <v>0</v>
      </c>
      <c r="R104" s="65">
        <f t="shared" si="20"/>
        <v>1</v>
      </c>
      <c r="S104" s="65"/>
      <c r="T104" s="65"/>
    </row>
    <row r="105" spans="1:20" x14ac:dyDescent="0.55000000000000004">
      <c r="A105" s="1">
        <f t="shared" si="19"/>
        <v>105</v>
      </c>
      <c r="B105" s="89" t="s">
        <v>129</v>
      </c>
      <c r="C105" s="18"/>
      <c r="D105" s="19"/>
      <c r="E105" s="19"/>
      <c r="F105" s="19"/>
      <c r="G105" s="13"/>
      <c r="H105" s="20">
        <v>1</v>
      </c>
      <c r="I105" s="20">
        <v>1</v>
      </c>
      <c r="J105" s="20">
        <v>1</v>
      </c>
      <c r="K105" s="13"/>
      <c r="L105" s="21" t="str">
        <f t="shared" si="31"/>
        <v/>
      </c>
      <c r="M105" s="21" t="str">
        <f t="shared" si="31"/>
        <v/>
      </c>
      <c r="N105" s="21" t="str">
        <f>IF(AND(ISNUMBER(F105),ISNUMBER(J105)),F105*J105,"")</f>
        <v/>
      </c>
      <c r="O105" s="21" t="str">
        <f>IF(AND(ISNUMBER(L105),ISNUMBER(M105),ISNUMBER(N105)),SUM(L105:N105),"")</f>
        <v/>
      </c>
      <c r="P105" s="61"/>
      <c r="Q105" s="65">
        <f t="shared" si="32"/>
        <v>0</v>
      </c>
      <c r="R105" s="65">
        <f t="shared" si="20"/>
        <v>1</v>
      </c>
      <c r="S105" s="65"/>
      <c r="T105" s="65"/>
    </row>
    <row r="106" spans="1:20" ht="52.5" x14ac:dyDescent="0.55000000000000004">
      <c r="A106" s="1">
        <f t="shared" si="19"/>
        <v>106</v>
      </c>
      <c r="B106" s="82" t="s">
        <v>131</v>
      </c>
      <c r="C106" s="94" t="s">
        <v>37</v>
      </c>
      <c r="D106" s="18"/>
      <c r="E106" s="18"/>
      <c r="F106" s="18"/>
      <c r="G106" s="13"/>
      <c r="H106" s="18"/>
      <c r="I106" s="18"/>
      <c r="J106" s="18"/>
      <c r="K106" s="13"/>
      <c r="L106" s="18"/>
      <c r="M106" s="18"/>
      <c r="N106" s="18"/>
      <c r="O106" s="18"/>
      <c r="P106" s="61"/>
      <c r="Q106" s="65"/>
      <c r="R106" s="65">
        <f t="shared" si="20"/>
        <v>0</v>
      </c>
      <c r="S106" s="65"/>
      <c r="T106" s="65"/>
    </row>
    <row r="107" spans="1:20" x14ac:dyDescent="0.55000000000000004">
      <c r="A107" s="1">
        <f t="shared" si="19"/>
        <v>107</v>
      </c>
      <c r="B107" s="85" t="s">
        <v>125</v>
      </c>
      <c r="C107" s="18"/>
      <c r="D107" s="19"/>
      <c r="E107" s="19"/>
      <c r="F107" s="19"/>
      <c r="G107" s="13"/>
      <c r="H107" s="20">
        <v>0.5</v>
      </c>
      <c r="I107" s="20">
        <v>0.5</v>
      </c>
      <c r="J107" s="20">
        <v>0.5</v>
      </c>
      <c r="K107" s="13"/>
      <c r="L107" s="21" t="str">
        <f>IF(AND(ISNUMBER(D107),ISNUMBER(H107)), D107*H107, "")</f>
        <v/>
      </c>
      <c r="M107" s="21" t="str">
        <f>IF(AND(ISNUMBER(E107),ISNUMBER(I107)), E107*I107, "")</f>
        <v/>
      </c>
      <c r="N107" s="21" t="str">
        <f>IF(AND(ISNUMBER(F107),ISNUMBER(J107)),F107*J107,"")</f>
        <v/>
      </c>
      <c r="O107" s="21" t="str">
        <f>IF(AND(ISNUMBER(L107),ISNUMBER(M107),ISNUMBER(N107)),SUM(L107:N107),"")</f>
        <v/>
      </c>
      <c r="P107" s="61"/>
      <c r="Q107" s="65">
        <f>IF(ISNUMBER(O107),1,0)</f>
        <v>0</v>
      </c>
      <c r="R107" s="65">
        <f t="shared" si="20"/>
        <v>1</v>
      </c>
      <c r="S107" s="65"/>
      <c r="T107" s="65"/>
    </row>
    <row r="108" spans="1:20" x14ac:dyDescent="0.55000000000000004">
      <c r="A108" s="1">
        <f t="shared" si="19"/>
        <v>108</v>
      </c>
      <c r="B108" s="85" t="s">
        <v>126</v>
      </c>
      <c r="C108" s="18"/>
      <c r="D108" s="18"/>
      <c r="E108" s="18"/>
      <c r="F108" s="18"/>
      <c r="G108" s="13"/>
      <c r="H108" s="18"/>
      <c r="I108" s="18"/>
      <c r="J108" s="18"/>
      <c r="K108" s="13"/>
      <c r="L108" s="18"/>
      <c r="M108" s="18"/>
      <c r="N108" s="18"/>
      <c r="O108" s="18"/>
      <c r="P108" s="61"/>
      <c r="Q108" s="65"/>
      <c r="R108" s="65">
        <f t="shared" si="20"/>
        <v>0</v>
      </c>
      <c r="S108" s="65"/>
      <c r="T108" s="65"/>
    </row>
    <row r="109" spans="1:20" x14ac:dyDescent="0.55000000000000004">
      <c r="A109" s="1">
        <f t="shared" si="19"/>
        <v>109</v>
      </c>
      <c r="B109" s="89" t="s">
        <v>127</v>
      </c>
      <c r="C109" s="18"/>
      <c r="D109" s="19"/>
      <c r="E109" s="19"/>
      <c r="F109" s="19"/>
      <c r="G109" s="13"/>
      <c r="H109" s="20">
        <v>0.5</v>
      </c>
      <c r="I109" s="20">
        <v>0.5</v>
      </c>
      <c r="J109" s="20">
        <v>0.5</v>
      </c>
      <c r="K109" s="13"/>
      <c r="L109" s="21" t="str">
        <f t="shared" ref="L109:M111" si="33">IF(AND(ISNUMBER(D109),ISNUMBER(H109)), D109*H109, "")</f>
        <v/>
      </c>
      <c r="M109" s="21" t="str">
        <f t="shared" si="33"/>
        <v/>
      </c>
      <c r="N109" s="21" t="str">
        <f>IF(AND(ISNUMBER(F109),ISNUMBER(J109)),F109*J109,"")</f>
        <v/>
      </c>
      <c r="O109" s="21" t="str">
        <f>IF(AND(ISNUMBER(L109),ISNUMBER(M109),ISNUMBER(N109)),SUM(L109:N109),"")</f>
        <v/>
      </c>
      <c r="P109" s="61"/>
      <c r="Q109" s="65">
        <f t="shared" ref="Q109:Q111" si="34">IF(ISNUMBER(O109),1,0)</f>
        <v>0</v>
      </c>
      <c r="R109" s="65">
        <f t="shared" si="20"/>
        <v>1</v>
      </c>
      <c r="S109" s="65"/>
      <c r="T109" s="65"/>
    </row>
    <row r="110" spans="1:20" x14ac:dyDescent="0.55000000000000004">
      <c r="A110" s="1">
        <f t="shared" si="19"/>
        <v>110</v>
      </c>
      <c r="B110" s="89" t="s">
        <v>128</v>
      </c>
      <c r="C110" s="18"/>
      <c r="D110" s="19"/>
      <c r="E110" s="19"/>
      <c r="F110" s="19"/>
      <c r="G110" s="13"/>
      <c r="H110" s="20">
        <v>0.5</v>
      </c>
      <c r="I110" s="20">
        <v>0.5</v>
      </c>
      <c r="J110" s="20">
        <v>0.5</v>
      </c>
      <c r="K110" s="13"/>
      <c r="L110" s="21" t="str">
        <f t="shared" si="33"/>
        <v/>
      </c>
      <c r="M110" s="21" t="str">
        <f t="shared" si="33"/>
        <v/>
      </c>
      <c r="N110" s="21" t="str">
        <f>IF(AND(ISNUMBER(F110),ISNUMBER(J110)),F110*J110,"")</f>
        <v/>
      </c>
      <c r="O110" s="21" t="str">
        <f>IF(AND(ISNUMBER(L110),ISNUMBER(M110),ISNUMBER(N110)),SUM(L110:N110),"")</f>
        <v/>
      </c>
      <c r="P110" s="61"/>
      <c r="Q110" s="65">
        <f t="shared" si="34"/>
        <v>0</v>
      </c>
      <c r="R110" s="65">
        <f t="shared" si="20"/>
        <v>1</v>
      </c>
      <c r="S110" s="65"/>
      <c r="T110" s="65"/>
    </row>
    <row r="111" spans="1:20" x14ac:dyDescent="0.55000000000000004">
      <c r="A111" s="1">
        <f t="shared" si="19"/>
        <v>111</v>
      </c>
      <c r="B111" s="89" t="s">
        <v>129</v>
      </c>
      <c r="C111" s="18"/>
      <c r="D111" s="19"/>
      <c r="E111" s="19"/>
      <c r="F111" s="19"/>
      <c r="G111" s="13"/>
      <c r="H111" s="20">
        <v>1</v>
      </c>
      <c r="I111" s="20">
        <v>1</v>
      </c>
      <c r="J111" s="20">
        <v>1</v>
      </c>
      <c r="K111" s="13"/>
      <c r="L111" s="21" t="str">
        <f t="shared" si="33"/>
        <v/>
      </c>
      <c r="M111" s="21" t="str">
        <f t="shared" si="33"/>
        <v/>
      </c>
      <c r="N111" s="21" t="str">
        <f>IF(AND(ISNUMBER(F111),ISNUMBER(J111)),F111*J111,"")</f>
        <v/>
      </c>
      <c r="O111" s="21" t="str">
        <f>IF(AND(ISNUMBER(L111),ISNUMBER(M111),ISNUMBER(N111)),SUM(L111:N111),"")</f>
        <v/>
      </c>
      <c r="P111" s="61"/>
      <c r="Q111" s="65">
        <f t="shared" si="34"/>
        <v>0</v>
      </c>
      <c r="R111" s="65">
        <f t="shared" si="20"/>
        <v>1</v>
      </c>
      <c r="S111" s="65"/>
      <c r="T111" s="65"/>
    </row>
    <row r="112" spans="1:20" ht="52.5" x14ac:dyDescent="0.55000000000000004">
      <c r="A112" s="1">
        <f t="shared" si="19"/>
        <v>112</v>
      </c>
      <c r="B112" s="83" t="s">
        <v>132</v>
      </c>
      <c r="C112" s="94" t="s">
        <v>38</v>
      </c>
      <c r="D112" s="18"/>
      <c r="E112" s="18"/>
      <c r="F112" s="18"/>
      <c r="G112" s="13"/>
      <c r="H112" s="18"/>
      <c r="I112" s="18"/>
      <c r="J112" s="18"/>
      <c r="K112" s="13"/>
      <c r="L112" s="18"/>
      <c r="M112" s="18"/>
      <c r="N112" s="18"/>
      <c r="O112" s="18"/>
      <c r="P112" s="61"/>
      <c r="Q112" s="65"/>
      <c r="R112" s="65">
        <f t="shared" si="20"/>
        <v>0</v>
      </c>
      <c r="S112" s="65"/>
      <c r="T112" s="65"/>
    </row>
    <row r="113" spans="1:20" x14ac:dyDescent="0.55000000000000004">
      <c r="A113" s="1">
        <f t="shared" si="19"/>
        <v>113</v>
      </c>
      <c r="B113" s="86" t="s">
        <v>125</v>
      </c>
      <c r="C113" s="18"/>
      <c r="D113" s="19"/>
      <c r="E113" s="19"/>
      <c r="F113" s="19"/>
      <c r="G113" s="13"/>
      <c r="H113" s="20">
        <v>0.5</v>
      </c>
      <c r="I113" s="20">
        <v>0.5</v>
      </c>
      <c r="J113" s="20">
        <v>1</v>
      </c>
      <c r="K113" s="13"/>
      <c r="L113" s="21" t="str">
        <f>IF(AND(ISNUMBER(D113),ISNUMBER(H113)), D113*H113, "")</f>
        <v/>
      </c>
      <c r="M113" s="21" t="str">
        <f>IF(AND(ISNUMBER(E113),ISNUMBER(I113)), E113*I113, "")</f>
        <v/>
      </c>
      <c r="N113" s="21" t="str">
        <f>IF(AND(ISNUMBER(F113),ISNUMBER(J113)),F113*J113,"")</f>
        <v/>
      </c>
      <c r="O113" s="21" t="str">
        <f>IF(AND(ISNUMBER(L113),ISNUMBER(M113),ISNUMBER(N113)),SUM(L113:N113),"")</f>
        <v/>
      </c>
      <c r="P113" s="61"/>
      <c r="Q113" s="65">
        <f>IF(ISNUMBER(O113),1,0)</f>
        <v>0</v>
      </c>
      <c r="R113" s="65">
        <f t="shared" si="20"/>
        <v>1</v>
      </c>
      <c r="S113" s="65"/>
      <c r="T113" s="65"/>
    </row>
    <row r="114" spans="1:20" x14ac:dyDescent="0.55000000000000004">
      <c r="A114" s="1">
        <f t="shared" si="19"/>
        <v>114</v>
      </c>
      <c r="B114" s="86" t="s">
        <v>126</v>
      </c>
      <c r="C114" s="18"/>
      <c r="D114" s="18"/>
      <c r="E114" s="18"/>
      <c r="F114" s="18"/>
      <c r="G114" s="13"/>
      <c r="H114" s="18"/>
      <c r="I114" s="18"/>
      <c r="J114" s="18"/>
      <c r="K114" s="13"/>
      <c r="L114" s="18"/>
      <c r="M114" s="18"/>
      <c r="N114" s="18"/>
      <c r="O114" s="18"/>
      <c r="P114" s="61"/>
      <c r="Q114" s="65"/>
      <c r="R114" s="65">
        <f t="shared" si="20"/>
        <v>0</v>
      </c>
      <c r="S114" s="65"/>
      <c r="T114" s="65"/>
    </row>
    <row r="115" spans="1:20" x14ac:dyDescent="0.55000000000000004">
      <c r="A115" s="1">
        <f t="shared" si="19"/>
        <v>115</v>
      </c>
      <c r="B115" s="89" t="s">
        <v>127</v>
      </c>
      <c r="C115" s="18"/>
      <c r="D115" s="19"/>
      <c r="E115" s="19"/>
      <c r="F115" s="19"/>
      <c r="G115" s="13"/>
      <c r="H115" s="20">
        <v>0.5</v>
      </c>
      <c r="I115" s="20">
        <v>0.5</v>
      </c>
      <c r="J115" s="20">
        <v>1</v>
      </c>
      <c r="K115" s="13"/>
      <c r="L115" s="21" t="str">
        <f t="shared" ref="L115:M117" si="35">IF(AND(ISNUMBER(D115),ISNUMBER(H115)), D115*H115, "")</f>
        <v/>
      </c>
      <c r="M115" s="21" t="str">
        <f t="shared" si="35"/>
        <v/>
      </c>
      <c r="N115" s="21" t="str">
        <f>IF(AND(ISNUMBER(F115),ISNUMBER(J115)),F115*J115,"")</f>
        <v/>
      </c>
      <c r="O115" s="21" t="str">
        <f>IF(AND(ISNUMBER(L115),ISNUMBER(M115),ISNUMBER(N115)),SUM(L115:N115),"")</f>
        <v/>
      </c>
      <c r="P115" s="61"/>
      <c r="Q115" s="65">
        <f t="shared" ref="Q115:Q117" si="36">IF(ISNUMBER(O115),1,0)</f>
        <v>0</v>
      </c>
      <c r="R115" s="65">
        <f t="shared" si="20"/>
        <v>1</v>
      </c>
      <c r="S115" s="65"/>
      <c r="T115" s="65"/>
    </row>
    <row r="116" spans="1:20" x14ac:dyDescent="0.55000000000000004">
      <c r="A116" s="1">
        <f t="shared" si="19"/>
        <v>116</v>
      </c>
      <c r="B116" s="89" t="s">
        <v>128</v>
      </c>
      <c r="C116" s="18"/>
      <c r="D116" s="19"/>
      <c r="E116" s="19"/>
      <c r="F116" s="19"/>
      <c r="G116" s="13"/>
      <c r="H116" s="20">
        <v>0.5</v>
      </c>
      <c r="I116" s="20">
        <v>0.5</v>
      </c>
      <c r="J116" s="20">
        <v>1</v>
      </c>
      <c r="K116" s="13"/>
      <c r="L116" s="21" t="str">
        <f t="shared" si="35"/>
        <v/>
      </c>
      <c r="M116" s="21" t="str">
        <f t="shared" si="35"/>
        <v/>
      </c>
      <c r="N116" s="21" t="str">
        <f>IF(AND(ISNUMBER(F116),ISNUMBER(J116)),F116*J116,"")</f>
        <v/>
      </c>
      <c r="O116" s="21" t="str">
        <f>IF(AND(ISNUMBER(L116),ISNUMBER(M116),ISNUMBER(N116)),SUM(L116:N116),"")</f>
        <v/>
      </c>
      <c r="P116" s="61"/>
      <c r="Q116" s="65">
        <f t="shared" si="36"/>
        <v>0</v>
      </c>
      <c r="R116" s="65">
        <f t="shared" si="20"/>
        <v>1</v>
      </c>
      <c r="S116" s="65"/>
      <c r="T116" s="65"/>
    </row>
    <row r="117" spans="1:20" x14ac:dyDescent="0.55000000000000004">
      <c r="A117" s="1">
        <f t="shared" si="19"/>
        <v>117</v>
      </c>
      <c r="B117" s="89" t="s">
        <v>129</v>
      </c>
      <c r="C117" s="18"/>
      <c r="D117" s="19"/>
      <c r="E117" s="19"/>
      <c r="F117" s="19"/>
      <c r="G117" s="13"/>
      <c r="H117" s="20">
        <v>1</v>
      </c>
      <c r="I117" s="20">
        <v>1</v>
      </c>
      <c r="J117" s="20">
        <v>1</v>
      </c>
      <c r="K117" s="13"/>
      <c r="L117" s="21" t="str">
        <f t="shared" si="35"/>
        <v/>
      </c>
      <c r="M117" s="21" t="str">
        <f t="shared" si="35"/>
        <v/>
      </c>
      <c r="N117" s="21" t="str">
        <f>IF(AND(ISNUMBER(F117),ISNUMBER(J117)),F117*J117,"")</f>
        <v/>
      </c>
      <c r="O117" s="21" t="str">
        <f>IF(AND(ISNUMBER(L117),ISNUMBER(M117),ISNUMBER(N117)),SUM(L117:N117),"")</f>
        <v/>
      </c>
      <c r="P117" s="61"/>
      <c r="Q117" s="65">
        <f t="shared" si="36"/>
        <v>0</v>
      </c>
      <c r="R117" s="65">
        <f t="shared" si="20"/>
        <v>1</v>
      </c>
      <c r="S117" s="65"/>
      <c r="T117" s="65"/>
    </row>
    <row r="118" spans="1:20" ht="78.75" x14ac:dyDescent="0.55000000000000004">
      <c r="A118" s="1">
        <f t="shared" si="19"/>
        <v>118</v>
      </c>
      <c r="B118" s="83" t="s">
        <v>191</v>
      </c>
      <c r="C118" s="94" t="s">
        <v>39</v>
      </c>
      <c r="D118" s="18"/>
      <c r="E118" s="18"/>
      <c r="F118" s="18"/>
      <c r="G118" s="13"/>
      <c r="H118" s="18"/>
      <c r="I118" s="18"/>
      <c r="J118" s="18"/>
      <c r="K118" s="13"/>
      <c r="L118" s="18"/>
      <c r="M118" s="18"/>
      <c r="N118" s="18"/>
      <c r="O118" s="18"/>
      <c r="P118" s="61"/>
      <c r="Q118" s="65"/>
      <c r="R118" s="65">
        <f t="shared" si="20"/>
        <v>0</v>
      </c>
      <c r="S118" s="65"/>
      <c r="T118" s="65"/>
    </row>
    <row r="119" spans="1:20" x14ac:dyDescent="0.55000000000000004">
      <c r="A119" s="1">
        <f t="shared" si="19"/>
        <v>119</v>
      </c>
      <c r="B119" s="86" t="s">
        <v>125</v>
      </c>
      <c r="C119" s="18"/>
      <c r="D119" s="19"/>
      <c r="E119" s="19"/>
      <c r="F119" s="18"/>
      <c r="G119" s="13"/>
      <c r="H119" s="20">
        <v>0.5</v>
      </c>
      <c r="I119" s="20">
        <v>0.5</v>
      </c>
      <c r="J119" s="18"/>
      <c r="K119" s="13"/>
      <c r="L119" s="21" t="str">
        <f>IF(AND(ISNUMBER(D119),ISNUMBER(H119)), D119*H119, "")</f>
        <v/>
      </c>
      <c r="M119" s="21" t="str">
        <f>IF(AND(ISNUMBER(E119),ISNUMBER(I119)), E119*I119, "")</f>
        <v/>
      </c>
      <c r="N119" s="18"/>
      <c r="O119" s="21" t="str">
        <f>IF(AND(ISNUMBER(L119),ISNUMBER(M119)),SUM(L119:M119),"")</f>
        <v/>
      </c>
      <c r="P119" s="61"/>
      <c r="Q119" s="65">
        <f>IF(ISNUMBER(O119),1,0)</f>
        <v>0</v>
      </c>
      <c r="R119" s="65">
        <f t="shared" si="20"/>
        <v>1</v>
      </c>
      <c r="S119" s="65"/>
      <c r="T119" s="65"/>
    </row>
    <row r="120" spans="1:20" x14ac:dyDescent="0.55000000000000004">
      <c r="A120" s="1">
        <f t="shared" si="19"/>
        <v>120</v>
      </c>
      <c r="B120" s="86" t="s">
        <v>126</v>
      </c>
      <c r="C120" s="18"/>
      <c r="D120" s="18"/>
      <c r="E120" s="18"/>
      <c r="F120" s="18"/>
      <c r="G120" s="13"/>
      <c r="H120" s="18"/>
      <c r="I120" s="18"/>
      <c r="J120" s="18"/>
      <c r="K120" s="13"/>
      <c r="L120" s="18"/>
      <c r="M120" s="18"/>
      <c r="N120" s="18"/>
      <c r="O120" s="18"/>
      <c r="P120" s="61"/>
      <c r="Q120" s="65"/>
      <c r="R120" s="65">
        <f t="shared" si="20"/>
        <v>0</v>
      </c>
      <c r="S120" s="65"/>
      <c r="T120" s="65"/>
    </row>
    <row r="121" spans="1:20" x14ac:dyDescent="0.55000000000000004">
      <c r="A121" s="1">
        <f t="shared" si="19"/>
        <v>121</v>
      </c>
      <c r="B121" s="89" t="s">
        <v>127</v>
      </c>
      <c r="C121" s="18"/>
      <c r="D121" s="19"/>
      <c r="E121" s="19"/>
      <c r="F121" s="18"/>
      <c r="G121" s="13"/>
      <c r="H121" s="20">
        <v>0.5</v>
      </c>
      <c r="I121" s="20">
        <v>0.5</v>
      </c>
      <c r="J121" s="18"/>
      <c r="K121" s="13"/>
      <c r="L121" s="21" t="str">
        <f t="shared" ref="L121:M123" si="37">IF(AND(ISNUMBER(D121),ISNUMBER(H121)), D121*H121, "")</f>
        <v/>
      </c>
      <c r="M121" s="21" t="str">
        <f t="shared" si="37"/>
        <v/>
      </c>
      <c r="N121" s="18"/>
      <c r="O121" s="21" t="str">
        <f t="shared" ref="O121:O123" si="38">IF(AND(ISNUMBER(L121),ISNUMBER(M121)),SUM(L121:M121),"")</f>
        <v/>
      </c>
      <c r="P121" s="61"/>
      <c r="Q121" s="65">
        <f t="shared" ref="Q121:Q123" si="39">IF(ISNUMBER(O121),1,0)</f>
        <v>0</v>
      </c>
      <c r="R121" s="65">
        <f t="shared" si="20"/>
        <v>1</v>
      </c>
      <c r="S121" s="65"/>
      <c r="T121" s="65"/>
    </row>
    <row r="122" spans="1:20" x14ac:dyDescent="0.55000000000000004">
      <c r="A122" s="1">
        <f t="shared" si="19"/>
        <v>122</v>
      </c>
      <c r="B122" s="89" t="s">
        <v>128</v>
      </c>
      <c r="C122" s="18"/>
      <c r="D122" s="19"/>
      <c r="E122" s="19"/>
      <c r="F122" s="18"/>
      <c r="G122" s="13"/>
      <c r="H122" s="20">
        <v>0.5</v>
      </c>
      <c r="I122" s="20">
        <v>0.5</v>
      </c>
      <c r="J122" s="18"/>
      <c r="K122" s="13"/>
      <c r="L122" s="21" t="str">
        <f t="shared" si="37"/>
        <v/>
      </c>
      <c r="M122" s="21" t="str">
        <f t="shared" si="37"/>
        <v/>
      </c>
      <c r="N122" s="18"/>
      <c r="O122" s="21" t="str">
        <f t="shared" si="38"/>
        <v/>
      </c>
      <c r="P122" s="61"/>
      <c r="Q122" s="65">
        <f t="shared" si="39"/>
        <v>0</v>
      </c>
      <c r="R122" s="65">
        <f t="shared" si="20"/>
        <v>1</v>
      </c>
      <c r="S122" s="65"/>
      <c r="T122" s="65"/>
    </row>
    <row r="123" spans="1:20" x14ac:dyDescent="0.55000000000000004">
      <c r="A123" s="1">
        <f t="shared" si="19"/>
        <v>123</v>
      </c>
      <c r="B123" s="89" t="s">
        <v>129</v>
      </c>
      <c r="C123" s="18"/>
      <c r="D123" s="19"/>
      <c r="E123" s="19"/>
      <c r="F123" s="18"/>
      <c r="G123" s="13"/>
      <c r="H123" s="20">
        <v>1</v>
      </c>
      <c r="I123" s="20">
        <v>1</v>
      </c>
      <c r="J123" s="18"/>
      <c r="K123" s="13"/>
      <c r="L123" s="21" t="str">
        <f t="shared" si="37"/>
        <v/>
      </c>
      <c r="M123" s="21" t="str">
        <f t="shared" si="37"/>
        <v/>
      </c>
      <c r="N123" s="18"/>
      <c r="O123" s="21" t="str">
        <f t="shared" si="38"/>
        <v/>
      </c>
      <c r="P123" s="61"/>
      <c r="Q123" s="65">
        <f t="shared" si="39"/>
        <v>0</v>
      </c>
      <c r="R123" s="65">
        <f t="shared" si="20"/>
        <v>1</v>
      </c>
      <c r="S123" s="65"/>
      <c r="T123" s="65"/>
    </row>
    <row r="124" spans="1:20" ht="52.5" x14ac:dyDescent="0.55000000000000004">
      <c r="A124" s="1">
        <f t="shared" si="19"/>
        <v>124</v>
      </c>
      <c r="B124" s="82" t="s">
        <v>133</v>
      </c>
      <c r="C124" s="94" t="s">
        <v>40</v>
      </c>
      <c r="D124" s="18"/>
      <c r="E124" s="18"/>
      <c r="F124" s="18"/>
      <c r="G124" s="13"/>
      <c r="H124" s="18"/>
      <c r="I124" s="18"/>
      <c r="J124" s="18"/>
      <c r="K124" s="13"/>
      <c r="L124" s="18"/>
      <c r="M124" s="18"/>
      <c r="N124" s="18"/>
      <c r="O124" s="18"/>
      <c r="P124" s="61"/>
      <c r="Q124" s="65"/>
      <c r="R124" s="65">
        <f t="shared" si="20"/>
        <v>0</v>
      </c>
      <c r="S124" s="65"/>
      <c r="T124" s="65"/>
    </row>
    <row r="125" spans="1:20" x14ac:dyDescent="0.55000000000000004">
      <c r="A125" s="1">
        <f t="shared" si="19"/>
        <v>125</v>
      </c>
      <c r="B125" s="85" t="s">
        <v>125</v>
      </c>
      <c r="C125" s="18"/>
      <c r="D125" s="19"/>
      <c r="E125" s="19"/>
      <c r="F125" s="18"/>
      <c r="G125" s="13"/>
      <c r="H125" s="20">
        <v>0</v>
      </c>
      <c r="I125" s="20">
        <v>0.5</v>
      </c>
      <c r="J125" s="18"/>
      <c r="K125" s="13"/>
      <c r="L125" s="21" t="str">
        <f>IF(AND(ISNUMBER(D125),ISNUMBER(H125)), D125*H125, "")</f>
        <v/>
      </c>
      <c r="M125" s="21" t="str">
        <f>IF(AND(ISNUMBER(E125),ISNUMBER(I125)), E125*I125, "")</f>
        <v/>
      </c>
      <c r="N125" s="18"/>
      <c r="O125" s="21" t="str">
        <f>IF(AND(ISNUMBER(L125),ISNUMBER(M125)),SUM(L125:M125),"")</f>
        <v/>
      </c>
      <c r="P125" s="61"/>
      <c r="Q125" s="65">
        <f>IF(ISNUMBER(O125),1,0)</f>
        <v>0</v>
      </c>
      <c r="R125" s="65">
        <f t="shared" si="20"/>
        <v>1</v>
      </c>
      <c r="S125" s="65"/>
      <c r="T125" s="65"/>
    </row>
    <row r="126" spans="1:20" x14ac:dyDescent="0.55000000000000004">
      <c r="A126" s="1">
        <f t="shared" si="19"/>
        <v>126</v>
      </c>
      <c r="B126" s="85" t="s">
        <v>126</v>
      </c>
      <c r="C126" s="18"/>
      <c r="D126" s="18"/>
      <c r="E126" s="18"/>
      <c r="F126" s="18"/>
      <c r="G126" s="13"/>
      <c r="H126" s="18"/>
      <c r="I126" s="18"/>
      <c r="J126" s="18"/>
      <c r="K126" s="13"/>
      <c r="L126" s="18"/>
      <c r="M126" s="18"/>
      <c r="N126" s="18"/>
      <c r="O126" s="18"/>
      <c r="P126" s="61"/>
      <c r="Q126" s="65"/>
      <c r="R126" s="65">
        <f t="shared" si="20"/>
        <v>0</v>
      </c>
      <c r="S126" s="65"/>
      <c r="T126" s="65"/>
    </row>
    <row r="127" spans="1:20" x14ac:dyDescent="0.55000000000000004">
      <c r="A127" s="1">
        <f t="shared" si="19"/>
        <v>127</v>
      </c>
      <c r="B127" s="89" t="s">
        <v>127</v>
      </c>
      <c r="C127" s="18"/>
      <c r="D127" s="19"/>
      <c r="E127" s="19"/>
      <c r="F127" s="18"/>
      <c r="G127" s="13"/>
      <c r="H127" s="20">
        <v>0</v>
      </c>
      <c r="I127" s="20">
        <v>0.5</v>
      </c>
      <c r="J127" s="18"/>
      <c r="K127" s="13"/>
      <c r="L127" s="21" t="str">
        <f t="shared" ref="L127:M129" si="40">IF(AND(ISNUMBER(D127),ISNUMBER(H127)), D127*H127, "")</f>
        <v/>
      </c>
      <c r="M127" s="21" t="str">
        <f t="shared" si="40"/>
        <v/>
      </c>
      <c r="N127" s="18"/>
      <c r="O127" s="21" t="str">
        <f t="shared" ref="O127:O129" si="41">IF(AND(ISNUMBER(L127),ISNUMBER(M127)),SUM(L127:M127),"")</f>
        <v/>
      </c>
      <c r="P127" s="61"/>
      <c r="Q127" s="65">
        <f t="shared" ref="Q127:Q129" si="42">IF(ISNUMBER(O127),1,0)</f>
        <v>0</v>
      </c>
      <c r="R127" s="65">
        <f t="shared" si="20"/>
        <v>1</v>
      </c>
      <c r="S127" s="65"/>
      <c r="T127" s="65"/>
    </row>
    <row r="128" spans="1:20" x14ac:dyDescent="0.55000000000000004">
      <c r="A128" s="1">
        <f t="shared" si="19"/>
        <v>128</v>
      </c>
      <c r="B128" s="89" t="s">
        <v>128</v>
      </c>
      <c r="C128" s="18"/>
      <c r="D128" s="19"/>
      <c r="E128" s="19"/>
      <c r="F128" s="18"/>
      <c r="G128" s="13"/>
      <c r="H128" s="20">
        <v>0.5</v>
      </c>
      <c r="I128" s="20">
        <v>0.5</v>
      </c>
      <c r="J128" s="18"/>
      <c r="K128" s="13"/>
      <c r="L128" s="21" t="str">
        <f t="shared" si="40"/>
        <v/>
      </c>
      <c r="M128" s="21" t="str">
        <f t="shared" si="40"/>
        <v/>
      </c>
      <c r="N128" s="18"/>
      <c r="O128" s="21" t="str">
        <f t="shared" si="41"/>
        <v/>
      </c>
      <c r="P128" s="61"/>
      <c r="Q128" s="65">
        <f t="shared" si="42"/>
        <v>0</v>
      </c>
      <c r="R128" s="65">
        <f t="shared" si="20"/>
        <v>1</v>
      </c>
      <c r="S128" s="65"/>
      <c r="T128" s="65"/>
    </row>
    <row r="129" spans="1:20" x14ac:dyDescent="0.55000000000000004">
      <c r="A129" s="1">
        <f t="shared" si="19"/>
        <v>129</v>
      </c>
      <c r="B129" s="89" t="s">
        <v>129</v>
      </c>
      <c r="C129" s="18"/>
      <c r="D129" s="19"/>
      <c r="E129" s="19"/>
      <c r="F129" s="18"/>
      <c r="G129" s="13"/>
      <c r="H129" s="20">
        <v>1</v>
      </c>
      <c r="I129" s="20">
        <v>1</v>
      </c>
      <c r="J129" s="18"/>
      <c r="K129" s="13"/>
      <c r="L129" s="21" t="str">
        <f t="shared" si="40"/>
        <v/>
      </c>
      <c r="M129" s="21" t="str">
        <f t="shared" si="40"/>
        <v/>
      </c>
      <c r="N129" s="18"/>
      <c r="O129" s="21" t="str">
        <f t="shared" si="41"/>
        <v/>
      </c>
      <c r="P129" s="61"/>
      <c r="Q129" s="65">
        <f t="shared" si="42"/>
        <v>0</v>
      </c>
      <c r="R129" s="65">
        <f t="shared" si="20"/>
        <v>1</v>
      </c>
      <c r="S129" s="65"/>
      <c r="T129" s="65"/>
    </row>
    <row r="130" spans="1:20" ht="78.75" x14ac:dyDescent="0.55000000000000004">
      <c r="A130" s="1">
        <f t="shared" si="19"/>
        <v>130</v>
      </c>
      <c r="B130" s="83" t="s">
        <v>192</v>
      </c>
      <c r="C130" s="94" t="s">
        <v>41</v>
      </c>
      <c r="D130" s="18"/>
      <c r="E130" s="18"/>
      <c r="F130" s="18"/>
      <c r="G130" s="13"/>
      <c r="H130" s="18"/>
      <c r="I130" s="18"/>
      <c r="J130" s="18"/>
      <c r="K130" s="13"/>
      <c r="L130" s="18"/>
      <c r="M130" s="18"/>
      <c r="N130" s="18"/>
      <c r="O130" s="18"/>
      <c r="P130" s="61"/>
      <c r="Q130" s="65"/>
      <c r="R130" s="65">
        <f t="shared" si="20"/>
        <v>0</v>
      </c>
      <c r="S130" s="65"/>
      <c r="T130" s="65"/>
    </row>
    <row r="131" spans="1:20" x14ac:dyDescent="0.55000000000000004">
      <c r="A131" s="1">
        <f t="shared" ref="A131:A194" si="43">A130+1</f>
        <v>131</v>
      </c>
      <c r="B131" s="86" t="s">
        <v>125</v>
      </c>
      <c r="C131" s="18"/>
      <c r="D131" s="19"/>
      <c r="E131" s="19"/>
      <c r="F131" s="18"/>
      <c r="G131" s="13"/>
      <c r="H131" s="20">
        <v>0.5</v>
      </c>
      <c r="I131" s="20">
        <v>0.5</v>
      </c>
      <c r="J131" s="18"/>
      <c r="K131" s="13"/>
      <c r="L131" s="21" t="str">
        <f>IF(AND(ISNUMBER(D131),ISNUMBER(H131)), D131*H131, "")</f>
        <v/>
      </c>
      <c r="M131" s="21" t="str">
        <f>IF(AND(ISNUMBER(E131),ISNUMBER(I131)), E131*I131, "")</f>
        <v/>
      </c>
      <c r="N131" s="18"/>
      <c r="O131" s="21" t="str">
        <f>IF(AND(ISNUMBER(L131),ISNUMBER(M131)),SUM(L131:M131),"")</f>
        <v/>
      </c>
      <c r="P131" s="61"/>
      <c r="Q131" s="65">
        <f>IF(ISNUMBER(O131),1,0)</f>
        <v>0</v>
      </c>
      <c r="R131" s="65">
        <f t="shared" si="20"/>
        <v>1</v>
      </c>
      <c r="S131" s="65"/>
      <c r="T131" s="65"/>
    </row>
    <row r="132" spans="1:20" x14ac:dyDescent="0.55000000000000004">
      <c r="A132" s="1">
        <f t="shared" si="43"/>
        <v>132</v>
      </c>
      <c r="B132" s="86" t="s">
        <v>126</v>
      </c>
      <c r="C132" s="18"/>
      <c r="D132" s="18"/>
      <c r="E132" s="18"/>
      <c r="F132" s="18"/>
      <c r="G132" s="13"/>
      <c r="H132" s="18"/>
      <c r="I132" s="18"/>
      <c r="J132" s="18"/>
      <c r="K132" s="13"/>
      <c r="L132" s="18"/>
      <c r="M132" s="18"/>
      <c r="N132" s="18"/>
      <c r="O132" s="18"/>
      <c r="P132" s="61"/>
      <c r="Q132" s="65"/>
      <c r="R132" s="65">
        <f t="shared" si="20"/>
        <v>0</v>
      </c>
      <c r="S132" s="65"/>
      <c r="T132" s="65"/>
    </row>
    <row r="133" spans="1:20" x14ac:dyDescent="0.55000000000000004">
      <c r="A133" s="1">
        <f t="shared" si="43"/>
        <v>133</v>
      </c>
      <c r="B133" s="89" t="s">
        <v>127</v>
      </c>
      <c r="C133" s="18"/>
      <c r="D133" s="19"/>
      <c r="E133" s="19"/>
      <c r="F133" s="18"/>
      <c r="G133" s="13"/>
      <c r="H133" s="20">
        <v>0.5</v>
      </c>
      <c r="I133" s="20">
        <v>0.5</v>
      </c>
      <c r="J133" s="18"/>
      <c r="K133" s="13"/>
      <c r="L133" s="21" t="str">
        <f t="shared" ref="L133:M135" si="44">IF(AND(ISNUMBER(D133),ISNUMBER(H133)), D133*H133, "")</f>
        <v/>
      </c>
      <c r="M133" s="21" t="str">
        <f t="shared" si="44"/>
        <v/>
      </c>
      <c r="N133" s="18"/>
      <c r="O133" s="21" t="str">
        <f t="shared" ref="O133:O135" si="45">IF(AND(ISNUMBER(L133),ISNUMBER(M133)),SUM(L133:M133),"")</f>
        <v/>
      </c>
      <c r="P133" s="61"/>
      <c r="Q133" s="65">
        <f t="shared" ref="Q133:Q135" si="46">IF(ISNUMBER(O133),1,0)</f>
        <v>0</v>
      </c>
      <c r="R133" s="65">
        <f t="shared" si="20"/>
        <v>1</v>
      </c>
      <c r="S133" s="65"/>
      <c r="T133" s="65"/>
    </row>
    <row r="134" spans="1:20" x14ac:dyDescent="0.55000000000000004">
      <c r="A134" s="1">
        <f t="shared" si="43"/>
        <v>134</v>
      </c>
      <c r="B134" s="89" t="s">
        <v>128</v>
      </c>
      <c r="C134" s="18"/>
      <c r="D134" s="19"/>
      <c r="E134" s="19"/>
      <c r="F134" s="18"/>
      <c r="G134" s="13"/>
      <c r="H134" s="20">
        <v>0.5</v>
      </c>
      <c r="I134" s="20">
        <v>0.5</v>
      </c>
      <c r="J134" s="18"/>
      <c r="K134" s="13"/>
      <c r="L134" s="21" t="str">
        <f t="shared" si="44"/>
        <v/>
      </c>
      <c r="M134" s="21" t="str">
        <f t="shared" si="44"/>
        <v/>
      </c>
      <c r="N134" s="18"/>
      <c r="O134" s="21" t="str">
        <f t="shared" si="45"/>
        <v/>
      </c>
      <c r="P134" s="61"/>
      <c r="Q134" s="65">
        <f t="shared" si="46"/>
        <v>0</v>
      </c>
      <c r="R134" s="65">
        <f t="shared" si="20"/>
        <v>1</v>
      </c>
      <c r="S134" s="65"/>
      <c r="T134" s="65"/>
    </row>
    <row r="135" spans="1:20" x14ac:dyDescent="0.55000000000000004">
      <c r="A135" s="1">
        <f t="shared" si="43"/>
        <v>135</v>
      </c>
      <c r="B135" s="89" t="s">
        <v>129</v>
      </c>
      <c r="C135" s="18"/>
      <c r="D135" s="19"/>
      <c r="E135" s="19"/>
      <c r="F135" s="18"/>
      <c r="G135" s="13"/>
      <c r="H135" s="20">
        <v>1</v>
      </c>
      <c r="I135" s="20">
        <v>1</v>
      </c>
      <c r="J135" s="18"/>
      <c r="K135" s="13"/>
      <c r="L135" s="21" t="str">
        <f t="shared" si="44"/>
        <v/>
      </c>
      <c r="M135" s="21" t="str">
        <f t="shared" si="44"/>
        <v/>
      </c>
      <c r="N135" s="18"/>
      <c r="O135" s="21" t="str">
        <f t="shared" si="45"/>
        <v/>
      </c>
      <c r="P135" s="61"/>
      <c r="Q135" s="65">
        <f t="shared" si="46"/>
        <v>0</v>
      </c>
      <c r="R135" s="65">
        <f t="shared" si="20"/>
        <v>1</v>
      </c>
      <c r="S135" s="65"/>
      <c r="T135" s="65"/>
    </row>
    <row r="136" spans="1:20" ht="78.75" x14ac:dyDescent="0.55000000000000004">
      <c r="A136" s="1">
        <f t="shared" si="43"/>
        <v>136</v>
      </c>
      <c r="B136" s="83" t="s">
        <v>134</v>
      </c>
      <c r="C136" s="94" t="s">
        <v>42</v>
      </c>
      <c r="D136" s="18"/>
      <c r="E136" s="18"/>
      <c r="F136" s="18"/>
      <c r="G136" s="13"/>
      <c r="H136" s="18"/>
      <c r="I136" s="18"/>
      <c r="J136" s="18"/>
      <c r="K136" s="13"/>
      <c r="L136" s="18"/>
      <c r="M136" s="18"/>
      <c r="N136" s="18"/>
      <c r="O136" s="18"/>
      <c r="P136" s="61"/>
      <c r="Q136" s="65"/>
      <c r="R136" s="65">
        <f t="shared" si="20"/>
        <v>0</v>
      </c>
      <c r="S136" s="65"/>
      <c r="T136" s="65"/>
    </row>
    <row r="137" spans="1:20" x14ac:dyDescent="0.55000000000000004">
      <c r="A137" s="1">
        <f t="shared" si="43"/>
        <v>137</v>
      </c>
      <c r="B137" s="86" t="s">
        <v>125</v>
      </c>
      <c r="C137" s="18"/>
      <c r="D137" s="19"/>
      <c r="E137" s="19"/>
      <c r="F137" s="19"/>
      <c r="G137" s="13"/>
      <c r="H137" s="20">
        <v>0.5</v>
      </c>
      <c r="I137" s="20">
        <v>0.5</v>
      </c>
      <c r="J137" s="20">
        <v>0.65</v>
      </c>
      <c r="K137" s="13"/>
      <c r="L137" s="21" t="str">
        <f>IF(AND(ISNUMBER(D137),ISNUMBER(H137)), D137*H137, "")</f>
        <v/>
      </c>
      <c r="M137" s="21" t="str">
        <f>IF(AND(ISNUMBER(E137),ISNUMBER(I137)), E137*I137, "")</f>
        <v/>
      </c>
      <c r="N137" s="21" t="str">
        <f>IF(AND(ISNUMBER(F137),ISNUMBER(J137)),F137*J137,"")</f>
        <v/>
      </c>
      <c r="O137" s="21" t="str">
        <f>IF(AND(ISNUMBER(L137),ISNUMBER(M137),ISNUMBER(N137)),SUM(L137:N137),"")</f>
        <v/>
      </c>
      <c r="P137" s="61"/>
      <c r="Q137" s="65">
        <f>IF(ISNUMBER(O137),1,0)</f>
        <v>0</v>
      </c>
      <c r="R137" s="65">
        <f t="shared" ref="R137:R200" si="47">IF(ISNUMBER(Q137),1,0)</f>
        <v>1</v>
      </c>
      <c r="S137" s="65"/>
      <c r="T137" s="65"/>
    </row>
    <row r="138" spans="1:20" x14ac:dyDescent="0.55000000000000004">
      <c r="A138" s="1">
        <f t="shared" si="43"/>
        <v>138</v>
      </c>
      <c r="B138" s="86" t="s">
        <v>126</v>
      </c>
      <c r="C138" s="18"/>
      <c r="D138" s="18"/>
      <c r="E138" s="18"/>
      <c r="F138" s="18"/>
      <c r="G138" s="13"/>
      <c r="H138" s="18"/>
      <c r="I138" s="18"/>
      <c r="J138" s="18"/>
      <c r="K138" s="13"/>
      <c r="L138" s="18"/>
      <c r="M138" s="18"/>
      <c r="N138" s="18"/>
      <c r="O138" s="18"/>
      <c r="P138" s="61"/>
      <c r="Q138" s="65"/>
      <c r="R138" s="65">
        <f t="shared" si="47"/>
        <v>0</v>
      </c>
      <c r="S138" s="65"/>
      <c r="T138" s="65"/>
    </row>
    <row r="139" spans="1:20" x14ac:dyDescent="0.55000000000000004">
      <c r="A139" s="1">
        <f t="shared" si="43"/>
        <v>139</v>
      </c>
      <c r="B139" s="89" t="s">
        <v>135</v>
      </c>
      <c r="C139" s="18"/>
      <c r="D139" s="19"/>
      <c r="E139" s="19"/>
      <c r="F139" s="19"/>
      <c r="G139" s="13"/>
      <c r="H139" s="20">
        <v>0.5</v>
      </c>
      <c r="I139" s="20">
        <v>0.5</v>
      </c>
      <c r="J139" s="20">
        <v>0.65</v>
      </c>
      <c r="K139" s="13"/>
      <c r="L139" s="21" t="str">
        <f t="shared" ref="L139:M141" si="48">IF(AND(ISNUMBER(D139),ISNUMBER(H139)), D139*H139, "")</f>
        <v/>
      </c>
      <c r="M139" s="21" t="str">
        <f t="shared" si="48"/>
        <v/>
      </c>
      <c r="N139" s="21" t="str">
        <f t="shared" ref="N139:N141" si="49">IF(AND(ISNUMBER(F139),ISNUMBER(J139)),F139*J139,"")</f>
        <v/>
      </c>
      <c r="O139" s="21" t="str">
        <f>IF(AND(ISNUMBER(L139),ISNUMBER(M139),ISNUMBER(N139)),SUM(L139:N139),"")</f>
        <v/>
      </c>
      <c r="P139" s="61"/>
      <c r="Q139" s="65">
        <f t="shared" ref="Q139:Q141" si="50">IF(ISNUMBER(O139),1,0)</f>
        <v>0</v>
      </c>
      <c r="R139" s="65">
        <f t="shared" si="47"/>
        <v>1</v>
      </c>
      <c r="S139" s="65"/>
      <c r="T139" s="65"/>
    </row>
    <row r="140" spans="1:20" x14ac:dyDescent="0.55000000000000004">
      <c r="A140" s="1">
        <f t="shared" si="43"/>
        <v>140</v>
      </c>
      <c r="B140" s="89" t="s">
        <v>136</v>
      </c>
      <c r="C140" s="18"/>
      <c r="D140" s="19"/>
      <c r="E140" s="19"/>
      <c r="F140" s="19"/>
      <c r="G140" s="13"/>
      <c r="H140" s="20">
        <v>0.5</v>
      </c>
      <c r="I140" s="20">
        <v>0.5</v>
      </c>
      <c r="J140" s="20">
        <v>0.65</v>
      </c>
      <c r="K140" s="13"/>
      <c r="L140" s="21" t="str">
        <f t="shared" si="48"/>
        <v/>
      </c>
      <c r="M140" s="21" t="str">
        <f t="shared" si="48"/>
        <v/>
      </c>
      <c r="N140" s="21" t="str">
        <f t="shared" si="49"/>
        <v/>
      </c>
      <c r="O140" s="21" t="str">
        <f>IF(AND(ISNUMBER(L140),ISNUMBER(M140),ISNUMBER(N140)),SUM(L140:N140),"")</f>
        <v/>
      </c>
      <c r="P140" s="61"/>
      <c r="Q140" s="65">
        <f t="shared" si="50"/>
        <v>0</v>
      </c>
      <c r="R140" s="65">
        <f t="shared" si="47"/>
        <v>1</v>
      </c>
      <c r="S140" s="65"/>
      <c r="T140" s="65"/>
    </row>
    <row r="141" spans="1:20" x14ac:dyDescent="0.55000000000000004">
      <c r="A141" s="1">
        <f t="shared" si="43"/>
        <v>141</v>
      </c>
      <c r="B141" s="89" t="s">
        <v>137</v>
      </c>
      <c r="C141" s="18"/>
      <c r="D141" s="19"/>
      <c r="E141" s="19"/>
      <c r="F141" s="19"/>
      <c r="G141" s="13"/>
      <c r="H141" s="20">
        <v>1</v>
      </c>
      <c r="I141" s="20">
        <v>1</v>
      </c>
      <c r="J141" s="20">
        <v>1</v>
      </c>
      <c r="K141" s="13"/>
      <c r="L141" s="21" t="str">
        <f t="shared" si="48"/>
        <v/>
      </c>
      <c r="M141" s="21" t="str">
        <f t="shared" si="48"/>
        <v/>
      </c>
      <c r="N141" s="21" t="str">
        <f t="shared" si="49"/>
        <v/>
      </c>
      <c r="O141" s="21" t="str">
        <f>IF(AND(ISNUMBER(L141),ISNUMBER(M141),ISNUMBER(N141)),SUM(L141:N141),"")</f>
        <v/>
      </c>
      <c r="P141" s="61"/>
      <c r="Q141" s="65">
        <f t="shared" si="50"/>
        <v>0</v>
      </c>
      <c r="R141" s="65">
        <f t="shared" si="47"/>
        <v>1</v>
      </c>
      <c r="S141" s="65"/>
      <c r="T141" s="65"/>
    </row>
    <row r="142" spans="1:20" ht="131.25" x14ac:dyDescent="0.55000000000000004">
      <c r="A142" s="1">
        <f t="shared" si="43"/>
        <v>142</v>
      </c>
      <c r="B142" s="82" t="s">
        <v>193</v>
      </c>
      <c r="C142" s="94" t="s">
        <v>43</v>
      </c>
      <c r="D142" s="18"/>
      <c r="E142" s="18"/>
      <c r="F142" s="18"/>
      <c r="G142" s="13"/>
      <c r="H142" s="18"/>
      <c r="I142" s="18"/>
      <c r="J142" s="18"/>
      <c r="K142" s="13"/>
      <c r="L142" s="18"/>
      <c r="M142" s="18"/>
      <c r="N142" s="18"/>
      <c r="O142" s="18"/>
      <c r="P142" s="61"/>
      <c r="Q142" s="65"/>
      <c r="R142" s="65">
        <f t="shared" si="47"/>
        <v>0</v>
      </c>
      <c r="S142" s="65"/>
      <c r="T142" s="65"/>
    </row>
    <row r="143" spans="1:20" x14ac:dyDescent="0.55000000000000004">
      <c r="A143" s="1">
        <f t="shared" si="43"/>
        <v>143</v>
      </c>
      <c r="B143" s="85" t="s">
        <v>138</v>
      </c>
      <c r="C143" s="18"/>
      <c r="D143" s="18"/>
      <c r="E143" s="18"/>
      <c r="F143" s="19"/>
      <c r="G143" s="13"/>
      <c r="H143" s="18"/>
      <c r="I143" s="18"/>
      <c r="J143" s="20">
        <v>0.65</v>
      </c>
      <c r="K143" s="13"/>
      <c r="L143" s="18"/>
      <c r="M143" s="18"/>
      <c r="N143" s="21" t="str">
        <f>IF(AND(ISNUMBER(F143),ISNUMBER(J143)),F143*J143,"")</f>
        <v/>
      </c>
      <c r="O143" s="21" t="str">
        <f>IF(ISNUMBER(N143),N143,"")</f>
        <v/>
      </c>
      <c r="P143" s="61"/>
      <c r="Q143" s="65">
        <f>IF(ISNUMBER(O143),1,0)</f>
        <v>0</v>
      </c>
      <c r="R143" s="65">
        <f t="shared" si="47"/>
        <v>1</v>
      </c>
      <c r="S143" s="65"/>
      <c r="T143" s="65"/>
    </row>
    <row r="144" spans="1:20" x14ac:dyDescent="0.55000000000000004">
      <c r="A144" s="1">
        <f t="shared" si="43"/>
        <v>144</v>
      </c>
      <c r="B144" s="85" t="s">
        <v>139</v>
      </c>
      <c r="C144" s="18"/>
      <c r="D144" s="18"/>
      <c r="E144" s="18"/>
      <c r="F144" s="18"/>
      <c r="G144" s="13"/>
      <c r="H144" s="18"/>
      <c r="I144" s="18"/>
      <c r="J144" s="18"/>
      <c r="K144" s="13"/>
      <c r="L144" s="18"/>
      <c r="M144" s="18"/>
      <c r="N144" s="18"/>
      <c r="O144" s="18"/>
      <c r="P144" s="61"/>
      <c r="Q144" s="65"/>
      <c r="R144" s="65">
        <f t="shared" si="47"/>
        <v>0</v>
      </c>
      <c r="S144" s="65"/>
      <c r="T144" s="65"/>
    </row>
    <row r="145" spans="1:20" x14ac:dyDescent="0.55000000000000004">
      <c r="A145" s="1">
        <f t="shared" si="43"/>
        <v>145</v>
      </c>
      <c r="B145" s="89" t="s">
        <v>135</v>
      </c>
      <c r="C145" s="18"/>
      <c r="D145" s="18"/>
      <c r="E145" s="18"/>
      <c r="F145" s="19"/>
      <c r="G145" s="13"/>
      <c r="H145" s="18"/>
      <c r="I145" s="18"/>
      <c r="J145" s="20">
        <v>0.65</v>
      </c>
      <c r="K145" s="13"/>
      <c r="L145" s="18"/>
      <c r="M145" s="18"/>
      <c r="N145" s="21" t="str">
        <f>IF(AND(ISNUMBER(F145),ISNUMBER(J145)),F145*J145,"")</f>
        <v/>
      </c>
      <c r="O145" s="21" t="str">
        <f t="shared" ref="O145:O147" si="51">IF(ISNUMBER(N145),N145,"")</f>
        <v/>
      </c>
      <c r="P145" s="61"/>
      <c r="Q145" s="65">
        <f t="shared" ref="Q145:Q147" si="52">IF(ISNUMBER(O145),1,0)</f>
        <v>0</v>
      </c>
      <c r="R145" s="65">
        <f t="shared" si="47"/>
        <v>1</v>
      </c>
      <c r="S145" s="65"/>
      <c r="T145" s="65"/>
    </row>
    <row r="146" spans="1:20" x14ac:dyDescent="0.55000000000000004">
      <c r="A146" s="1">
        <f t="shared" si="43"/>
        <v>146</v>
      </c>
      <c r="B146" s="89" t="s">
        <v>136</v>
      </c>
      <c r="C146" s="18"/>
      <c r="D146" s="18"/>
      <c r="E146" s="18"/>
      <c r="F146" s="19"/>
      <c r="G146" s="13"/>
      <c r="H146" s="18"/>
      <c r="I146" s="18"/>
      <c r="J146" s="20">
        <v>0.65</v>
      </c>
      <c r="K146" s="13"/>
      <c r="L146" s="18"/>
      <c r="M146" s="18"/>
      <c r="N146" s="21" t="str">
        <f>IF(AND(ISNUMBER(F146),ISNUMBER(J146)),F146*J146,"")</f>
        <v/>
      </c>
      <c r="O146" s="21" t="str">
        <f t="shared" si="51"/>
        <v/>
      </c>
      <c r="P146" s="61"/>
      <c r="Q146" s="65">
        <f t="shared" si="52"/>
        <v>0</v>
      </c>
      <c r="R146" s="65">
        <f t="shared" si="47"/>
        <v>1</v>
      </c>
      <c r="S146" s="65"/>
      <c r="T146" s="65"/>
    </row>
    <row r="147" spans="1:20" x14ac:dyDescent="0.55000000000000004">
      <c r="A147" s="1">
        <f t="shared" si="43"/>
        <v>147</v>
      </c>
      <c r="B147" s="89" t="s">
        <v>137</v>
      </c>
      <c r="C147" s="18"/>
      <c r="D147" s="18"/>
      <c r="E147" s="18"/>
      <c r="F147" s="19"/>
      <c r="G147" s="13"/>
      <c r="H147" s="18"/>
      <c r="I147" s="18"/>
      <c r="J147" s="20">
        <v>1</v>
      </c>
      <c r="K147" s="13"/>
      <c r="L147" s="18"/>
      <c r="M147" s="18"/>
      <c r="N147" s="21" t="str">
        <f>IF(AND(ISNUMBER(F147),ISNUMBER(J147)),F147*J147,"")</f>
        <v/>
      </c>
      <c r="O147" s="21" t="str">
        <f t="shared" si="51"/>
        <v/>
      </c>
      <c r="P147" s="61"/>
      <c r="Q147" s="65">
        <f t="shared" si="52"/>
        <v>0</v>
      </c>
      <c r="R147" s="65">
        <f t="shared" si="47"/>
        <v>1</v>
      </c>
      <c r="S147" s="65"/>
      <c r="T147" s="65"/>
    </row>
    <row r="148" spans="1:20" ht="52.5" x14ac:dyDescent="0.55000000000000004">
      <c r="A148" s="1">
        <f t="shared" si="43"/>
        <v>148</v>
      </c>
      <c r="B148" s="102" t="s">
        <v>140</v>
      </c>
      <c r="C148" s="94" t="s">
        <v>39</v>
      </c>
      <c r="D148" s="18"/>
      <c r="E148" s="18"/>
      <c r="F148" s="18"/>
      <c r="G148" s="13"/>
      <c r="H148" s="18"/>
      <c r="I148" s="18"/>
      <c r="J148" s="18"/>
      <c r="K148" s="13"/>
      <c r="L148" s="18"/>
      <c r="M148" s="18"/>
      <c r="N148" s="18"/>
      <c r="O148" s="18"/>
      <c r="P148" s="61"/>
      <c r="Q148" s="65"/>
      <c r="R148" s="65">
        <f t="shared" si="47"/>
        <v>0</v>
      </c>
      <c r="S148" s="65"/>
      <c r="T148" s="65"/>
    </row>
    <row r="149" spans="1:20" x14ac:dyDescent="0.55000000000000004">
      <c r="A149" s="1">
        <f t="shared" si="43"/>
        <v>149</v>
      </c>
      <c r="B149" s="86" t="s">
        <v>138</v>
      </c>
      <c r="C149" s="18"/>
      <c r="D149" s="19"/>
      <c r="E149" s="19"/>
      <c r="F149" s="18"/>
      <c r="G149" s="13"/>
      <c r="H149" s="20">
        <v>0.5</v>
      </c>
      <c r="I149" s="20">
        <v>0.5</v>
      </c>
      <c r="J149" s="18"/>
      <c r="K149" s="13"/>
      <c r="L149" s="21" t="str">
        <f>IF(AND(ISNUMBER(D149),ISNUMBER(H149)), D149*H149, "")</f>
        <v/>
      </c>
      <c r="M149" s="21" t="str">
        <f>IF(AND(ISNUMBER(E149),ISNUMBER(I149)), E149*I149, "")</f>
        <v/>
      </c>
      <c r="N149" s="18"/>
      <c r="O149" s="21" t="str">
        <f>IF(AND(ISNUMBER(L149),ISNUMBER(M149)),SUM(L149:M149),"")</f>
        <v/>
      </c>
      <c r="P149" s="61"/>
      <c r="Q149" s="65">
        <f>IF(ISNUMBER(O149),1,0)</f>
        <v>0</v>
      </c>
      <c r="R149" s="65">
        <f t="shared" si="47"/>
        <v>1</v>
      </c>
      <c r="S149" s="65"/>
      <c r="T149" s="65"/>
    </row>
    <row r="150" spans="1:20" x14ac:dyDescent="0.55000000000000004">
      <c r="A150" s="1">
        <f t="shared" si="43"/>
        <v>150</v>
      </c>
      <c r="B150" s="86" t="s">
        <v>139</v>
      </c>
      <c r="C150" s="18"/>
      <c r="D150" s="18"/>
      <c r="E150" s="18"/>
      <c r="F150" s="18"/>
      <c r="G150" s="13"/>
      <c r="H150" s="18"/>
      <c r="I150" s="18"/>
      <c r="J150" s="18"/>
      <c r="K150" s="13"/>
      <c r="L150" s="18"/>
      <c r="M150" s="18"/>
      <c r="N150" s="18"/>
      <c r="O150" s="18"/>
      <c r="P150" s="61"/>
      <c r="Q150" s="65"/>
      <c r="R150" s="65">
        <f t="shared" si="47"/>
        <v>0</v>
      </c>
      <c r="S150" s="65"/>
      <c r="T150" s="65"/>
    </row>
    <row r="151" spans="1:20" x14ac:dyDescent="0.55000000000000004">
      <c r="A151" s="1">
        <f t="shared" si="43"/>
        <v>151</v>
      </c>
      <c r="B151" s="89" t="s">
        <v>135</v>
      </c>
      <c r="C151" s="18"/>
      <c r="D151" s="19"/>
      <c r="E151" s="19"/>
      <c r="F151" s="18"/>
      <c r="G151" s="13"/>
      <c r="H151" s="20">
        <v>0.5</v>
      </c>
      <c r="I151" s="20">
        <v>0.5</v>
      </c>
      <c r="J151" s="18"/>
      <c r="K151" s="13"/>
      <c r="L151" s="21" t="str">
        <f t="shared" ref="L151:M153" si="53">IF(AND(ISNUMBER(D151),ISNUMBER(H151)), D151*H151, "")</f>
        <v/>
      </c>
      <c r="M151" s="21" t="str">
        <f t="shared" si="53"/>
        <v/>
      </c>
      <c r="N151" s="18"/>
      <c r="O151" s="21" t="str">
        <f t="shared" ref="O151:O153" si="54">IF(AND(ISNUMBER(L151),ISNUMBER(M151)),SUM(L151:M151),"")</f>
        <v/>
      </c>
      <c r="P151" s="61"/>
      <c r="Q151" s="65">
        <f t="shared" ref="Q151:Q153" si="55">IF(ISNUMBER(O151),1,0)</f>
        <v>0</v>
      </c>
      <c r="R151" s="65">
        <f t="shared" si="47"/>
        <v>1</v>
      </c>
      <c r="S151" s="65"/>
      <c r="T151" s="65"/>
    </row>
    <row r="152" spans="1:20" x14ac:dyDescent="0.55000000000000004">
      <c r="A152" s="1">
        <f t="shared" si="43"/>
        <v>152</v>
      </c>
      <c r="B152" s="89" t="s">
        <v>136</v>
      </c>
      <c r="C152" s="18"/>
      <c r="D152" s="19"/>
      <c r="E152" s="19"/>
      <c r="F152" s="18"/>
      <c r="G152" s="13"/>
      <c r="H152" s="20">
        <v>0.5</v>
      </c>
      <c r="I152" s="20">
        <v>0.5</v>
      </c>
      <c r="J152" s="18"/>
      <c r="K152" s="13"/>
      <c r="L152" s="21" t="str">
        <f t="shared" si="53"/>
        <v/>
      </c>
      <c r="M152" s="21" t="str">
        <f t="shared" si="53"/>
        <v/>
      </c>
      <c r="N152" s="18"/>
      <c r="O152" s="21" t="str">
        <f t="shared" si="54"/>
        <v/>
      </c>
      <c r="P152" s="61"/>
      <c r="Q152" s="65">
        <f t="shared" si="55"/>
        <v>0</v>
      </c>
      <c r="R152" s="65">
        <f t="shared" si="47"/>
        <v>1</v>
      </c>
      <c r="S152" s="65"/>
      <c r="T152" s="65"/>
    </row>
    <row r="153" spans="1:20" x14ac:dyDescent="0.55000000000000004">
      <c r="A153" s="1">
        <f t="shared" si="43"/>
        <v>153</v>
      </c>
      <c r="B153" s="89" t="s">
        <v>137</v>
      </c>
      <c r="C153" s="18"/>
      <c r="D153" s="19"/>
      <c r="E153" s="19"/>
      <c r="F153" s="18"/>
      <c r="G153" s="13"/>
      <c r="H153" s="20">
        <v>1</v>
      </c>
      <c r="I153" s="20">
        <v>1</v>
      </c>
      <c r="J153" s="18"/>
      <c r="K153" s="13"/>
      <c r="L153" s="21" t="str">
        <f t="shared" si="53"/>
        <v/>
      </c>
      <c r="M153" s="21" t="str">
        <f t="shared" si="53"/>
        <v/>
      </c>
      <c r="N153" s="18"/>
      <c r="O153" s="21" t="str">
        <f t="shared" si="54"/>
        <v/>
      </c>
      <c r="P153" s="61"/>
      <c r="Q153" s="65">
        <f t="shared" si="55"/>
        <v>0</v>
      </c>
      <c r="R153" s="65">
        <f t="shared" si="47"/>
        <v>1</v>
      </c>
      <c r="S153" s="65"/>
      <c r="T153" s="65"/>
    </row>
    <row r="154" spans="1:20" ht="105" x14ac:dyDescent="0.55000000000000004">
      <c r="A154" s="1">
        <f t="shared" si="43"/>
        <v>154</v>
      </c>
      <c r="B154" s="83" t="s">
        <v>141</v>
      </c>
      <c r="C154" s="94" t="s">
        <v>44</v>
      </c>
      <c r="D154" s="18"/>
      <c r="E154" s="18"/>
      <c r="F154" s="18"/>
      <c r="G154" s="13"/>
      <c r="H154" s="18"/>
      <c r="I154" s="18"/>
      <c r="J154" s="18"/>
      <c r="K154" s="13"/>
      <c r="L154" s="18"/>
      <c r="M154" s="18"/>
      <c r="N154" s="18"/>
      <c r="O154" s="18"/>
      <c r="P154" s="61"/>
      <c r="Q154" s="65"/>
      <c r="R154" s="65">
        <f t="shared" si="47"/>
        <v>0</v>
      </c>
      <c r="S154" s="65"/>
      <c r="T154" s="65"/>
    </row>
    <row r="155" spans="1:20" x14ac:dyDescent="0.55000000000000004">
      <c r="A155" s="1">
        <f t="shared" si="43"/>
        <v>155</v>
      </c>
      <c r="B155" s="86" t="s">
        <v>138</v>
      </c>
      <c r="C155" s="18"/>
      <c r="D155" s="19"/>
      <c r="E155" s="19"/>
      <c r="F155" s="19"/>
      <c r="G155" s="13"/>
      <c r="H155" s="20">
        <v>0.5</v>
      </c>
      <c r="I155" s="20">
        <v>0.5</v>
      </c>
      <c r="J155" s="20">
        <v>0.85</v>
      </c>
      <c r="K155" s="13"/>
      <c r="L155" s="21" t="str">
        <f>IF(AND(ISNUMBER(D155),ISNUMBER(H155)), D155*H155, "")</f>
        <v/>
      </c>
      <c r="M155" s="21" t="str">
        <f>IF(AND(ISNUMBER(E155),ISNUMBER(I155)), E155*I155, "")</f>
        <v/>
      </c>
      <c r="N155" s="21" t="str">
        <f>IF(AND(ISNUMBER(F155),ISNUMBER(J155)),F155*J155,"")</f>
        <v/>
      </c>
      <c r="O155" s="21" t="str">
        <f>IF(AND(ISNUMBER(L155),ISNUMBER(M155),ISNUMBER(N155)),SUM(L155:N155),"")</f>
        <v/>
      </c>
      <c r="P155" s="61"/>
      <c r="Q155" s="65">
        <f>IF(ISNUMBER(O155),1,0)</f>
        <v>0</v>
      </c>
      <c r="R155" s="65">
        <f t="shared" si="47"/>
        <v>1</v>
      </c>
      <c r="S155" s="65"/>
      <c r="T155" s="65"/>
    </row>
    <row r="156" spans="1:20" x14ac:dyDescent="0.55000000000000004">
      <c r="A156" s="1">
        <f t="shared" si="43"/>
        <v>156</v>
      </c>
      <c r="B156" s="86" t="s">
        <v>139</v>
      </c>
      <c r="C156" s="18"/>
      <c r="D156" s="18"/>
      <c r="E156" s="18"/>
      <c r="F156" s="18"/>
      <c r="G156" s="13"/>
      <c r="H156" s="18"/>
      <c r="I156" s="18"/>
      <c r="J156" s="18"/>
      <c r="K156" s="13"/>
      <c r="L156" s="18"/>
      <c r="M156" s="18"/>
      <c r="N156" s="18"/>
      <c r="O156" s="18"/>
      <c r="P156" s="61"/>
      <c r="Q156" s="65"/>
      <c r="R156" s="65">
        <f t="shared" si="47"/>
        <v>0</v>
      </c>
      <c r="S156" s="65"/>
      <c r="T156" s="65"/>
    </row>
    <row r="157" spans="1:20" x14ac:dyDescent="0.55000000000000004">
      <c r="A157" s="1">
        <f t="shared" si="43"/>
        <v>157</v>
      </c>
      <c r="B157" s="89" t="s">
        <v>135</v>
      </c>
      <c r="C157" s="18"/>
      <c r="D157" s="19"/>
      <c r="E157" s="19"/>
      <c r="F157" s="19"/>
      <c r="G157" s="13"/>
      <c r="H157" s="20">
        <v>0.5</v>
      </c>
      <c r="I157" s="20">
        <v>0.5</v>
      </c>
      <c r="J157" s="20">
        <v>0.85</v>
      </c>
      <c r="K157" s="13"/>
      <c r="L157" s="21" t="str">
        <f t="shared" ref="L157:M159" si="56">IF(AND(ISNUMBER(D157),ISNUMBER(H157)), D157*H157, "")</f>
        <v/>
      </c>
      <c r="M157" s="21" t="str">
        <f t="shared" si="56"/>
        <v/>
      </c>
      <c r="N157" s="21" t="str">
        <f>IF(AND(ISNUMBER(F157),ISNUMBER(J157)),F157*J157,"")</f>
        <v/>
      </c>
      <c r="O157" s="21" t="str">
        <f>IF(AND(ISNUMBER(L157),ISNUMBER(M157),ISNUMBER(N157)),SUM(L157:N157),"")</f>
        <v/>
      </c>
      <c r="P157" s="61"/>
      <c r="Q157" s="65">
        <f t="shared" ref="Q157:Q159" si="57">IF(ISNUMBER(O157),1,0)</f>
        <v>0</v>
      </c>
      <c r="R157" s="65">
        <f t="shared" si="47"/>
        <v>1</v>
      </c>
      <c r="S157" s="65"/>
      <c r="T157" s="65"/>
    </row>
    <row r="158" spans="1:20" x14ac:dyDescent="0.55000000000000004">
      <c r="A158" s="1">
        <f t="shared" si="43"/>
        <v>158</v>
      </c>
      <c r="B158" s="89" t="s">
        <v>136</v>
      </c>
      <c r="C158" s="18"/>
      <c r="D158" s="19"/>
      <c r="E158" s="19"/>
      <c r="F158" s="19"/>
      <c r="G158" s="13"/>
      <c r="H158" s="20">
        <v>0.5</v>
      </c>
      <c r="I158" s="20">
        <v>0.5</v>
      </c>
      <c r="J158" s="20">
        <v>0.85</v>
      </c>
      <c r="K158" s="13"/>
      <c r="L158" s="21" t="str">
        <f t="shared" si="56"/>
        <v/>
      </c>
      <c r="M158" s="21" t="str">
        <f t="shared" si="56"/>
        <v/>
      </c>
      <c r="N158" s="21" t="str">
        <f>IF(AND(ISNUMBER(F158),ISNUMBER(J158)),F158*J158,"")</f>
        <v/>
      </c>
      <c r="O158" s="21" t="str">
        <f>IF(AND(ISNUMBER(L158),ISNUMBER(M158),ISNUMBER(N158)),SUM(L158:N158),"")</f>
        <v/>
      </c>
      <c r="P158" s="61"/>
      <c r="Q158" s="65">
        <f t="shared" si="57"/>
        <v>0</v>
      </c>
      <c r="R158" s="65">
        <f t="shared" si="47"/>
        <v>1</v>
      </c>
      <c r="S158" s="65"/>
      <c r="T158" s="65"/>
    </row>
    <row r="159" spans="1:20" x14ac:dyDescent="0.55000000000000004">
      <c r="A159" s="1">
        <f t="shared" si="43"/>
        <v>159</v>
      </c>
      <c r="B159" s="89" t="s">
        <v>137</v>
      </c>
      <c r="C159" s="18"/>
      <c r="D159" s="19"/>
      <c r="E159" s="19"/>
      <c r="F159" s="19"/>
      <c r="G159" s="13"/>
      <c r="H159" s="20">
        <v>1</v>
      </c>
      <c r="I159" s="20">
        <v>1</v>
      </c>
      <c r="J159" s="20">
        <v>1</v>
      </c>
      <c r="K159" s="13"/>
      <c r="L159" s="21" t="str">
        <f t="shared" si="56"/>
        <v/>
      </c>
      <c r="M159" s="21" t="str">
        <f t="shared" si="56"/>
        <v/>
      </c>
      <c r="N159" s="21" t="str">
        <f>IF(AND(ISNUMBER(F159),ISNUMBER(J159)),F159*J159,"")</f>
        <v/>
      </c>
      <c r="O159" s="21" t="str">
        <f>IF(AND(ISNUMBER(L159),ISNUMBER(M159),ISNUMBER(N159)),SUM(L159:N159),"")</f>
        <v/>
      </c>
      <c r="P159" s="61"/>
      <c r="Q159" s="65">
        <f t="shared" si="57"/>
        <v>0</v>
      </c>
      <c r="R159" s="65">
        <f t="shared" si="47"/>
        <v>1</v>
      </c>
      <c r="S159" s="65"/>
      <c r="T159" s="65"/>
    </row>
    <row r="160" spans="1:20" x14ac:dyDescent="0.55000000000000004">
      <c r="A160" s="1">
        <f t="shared" si="43"/>
        <v>160</v>
      </c>
      <c r="B160" s="102" t="s">
        <v>142</v>
      </c>
      <c r="C160" s="94" t="s">
        <v>45</v>
      </c>
      <c r="D160" s="18"/>
      <c r="E160" s="18"/>
      <c r="F160" s="18"/>
      <c r="G160" s="13"/>
      <c r="H160" s="18"/>
      <c r="I160" s="18"/>
      <c r="J160" s="18"/>
      <c r="K160" s="13"/>
      <c r="L160" s="18"/>
      <c r="M160" s="18"/>
      <c r="N160" s="18"/>
      <c r="O160" s="18"/>
      <c r="P160" s="61"/>
      <c r="Q160" s="65"/>
      <c r="R160" s="65">
        <f t="shared" si="47"/>
        <v>0</v>
      </c>
      <c r="S160" s="65"/>
      <c r="T160" s="65"/>
    </row>
    <row r="161" spans="1:20" x14ac:dyDescent="0.55000000000000004">
      <c r="A161" s="1">
        <f t="shared" si="43"/>
        <v>161</v>
      </c>
      <c r="B161" s="86" t="s">
        <v>138</v>
      </c>
      <c r="C161" s="18"/>
      <c r="D161" s="18"/>
      <c r="E161" s="18"/>
      <c r="F161" s="19"/>
      <c r="G161" s="13"/>
      <c r="H161" s="18"/>
      <c r="I161" s="18"/>
      <c r="J161" s="20">
        <v>0.85</v>
      </c>
      <c r="K161" s="13"/>
      <c r="L161" s="18"/>
      <c r="M161" s="18"/>
      <c r="N161" s="21" t="str">
        <f>IF(AND(ISNUMBER(F161),ISNUMBER(J161)),F161*J161,"")</f>
        <v/>
      </c>
      <c r="O161" s="21" t="str">
        <f>IF(ISNUMBER(N161),N161,"")</f>
        <v/>
      </c>
      <c r="P161" s="61"/>
      <c r="Q161" s="65">
        <f>IF(ISNUMBER(O161),1,0)</f>
        <v>0</v>
      </c>
      <c r="R161" s="65">
        <f t="shared" si="47"/>
        <v>1</v>
      </c>
      <c r="S161" s="65"/>
      <c r="T161" s="65"/>
    </row>
    <row r="162" spans="1:20" x14ac:dyDescent="0.55000000000000004">
      <c r="A162" s="1">
        <f t="shared" si="43"/>
        <v>162</v>
      </c>
      <c r="B162" s="86" t="s">
        <v>139</v>
      </c>
      <c r="C162" s="18"/>
      <c r="D162" s="18"/>
      <c r="E162" s="18"/>
      <c r="F162" s="18"/>
      <c r="G162" s="13"/>
      <c r="H162" s="18"/>
      <c r="I162" s="18"/>
      <c r="J162" s="18"/>
      <c r="K162" s="13"/>
      <c r="L162" s="18"/>
      <c r="M162" s="18"/>
      <c r="N162" s="18"/>
      <c r="O162" s="18"/>
      <c r="P162" s="61"/>
      <c r="Q162" s="65"/>
      <c r="R162" s="65">
        <f t="shared" si="47"/>
        <v>0</v>
      </c>
      <c r="S162" s="65"/>
      <c r="T162" s="65"/>
    </row>
    <row r="163" spans="1:20" x14ac:dyDescent="0.55000000000000004">
      <c r="A163" s="1">
        <f t="shared" si="43"/>
        <v>163</v>
      </c>
      <c r="B163" s="89" t="s">
        <v>135</v>
      </c>
      <c r="C163" s="18"/>
      <c r="D163" s="18"/>
      <c r="E163" s="18"/>
      <c r="F163" s="19"/>
      <c r="G163" s="13"/>
      <c r="H163" s="18"/>
      <c r="I163" s="18"/>
      <c r="J163" s="20">
        <v>0.85</v>
      </c>
      <c r="K163" s="13"/>
      <c r="L163" s="18"/>
      <c r="M163" s="18"/>
      <c r="N163" s="21" t="str">
        <f>IF(AND(ISNUMBER(F163),ISNUMBER(J163)),F163*J163,"")</f>
        <v/>
      </c>
      <c r="O163" s="21" t="str">
        <f t="shared" ref="O163:O165" si="58">IF(ISNUMBER(N163),N163,"")</f>
        <v/>
      </c>
      <c r="P163" s="61"/>
      <c r="Q163" s="65">
        <f t="shared" ref="Q163:Q165" si="59">IF(ISNUMBER(O163),1,0)</f>
        <v>0</v>
      </c>
      <c r="R163" s="65">
        <f t="shared" si="47"/>
        <v>1</v>
      </c>
      <c r="S163" s="65"/>
      <c r="T163" s="65"/>
    </row>
    <row r="164" spans="1:20" x14ac:dyDescent="0.55000000000000004">
      <c r="A164" s="1">
        <f t="shared" si="43"/>
        <v>164</v>
      </c>
      <c r="B164" s="89" t="s">
        <v>136</v>
      </c>
      <c r="C164" s="18"/>
      <c r="D164" s="18"/>
      <c r="E164" s="18"/>
      <c r="F164" s="19"/>
      <c r="G164" s="13"/>
      <c r="H164" s="18"/>
      <c r="I164" s="18"/>
      <c r="J164" s="20">
        <v>0.85</v>
      </c>
      <c r="K164" s="13"/>
      <c r="L164" s="18"/>
      <c r="M164" s="18"/>
      <c r="N164" s="21" t="str">
        <f>IF(AND(ISNUMBER(F164),ISNUMBER(J164)),F164*J164,"")</f>
        <v/>
      </c>
      <c r="O164" s="21" t="str">
        <f t="shared" si="58"/>
        <v/>
      </c>
      <c r="P164" s="61"/>
      <c r="Q164" s="65">
        <f t="shared" si="59"/>
        <v>0</v>
      </c>
      <c r="R164" s="65">
        <f t="shared" si="47"/>
        <v>1</v>
      </c>
      <c r="S164" s="65"/>
      <c r="T164" s="65"/>
    </row>
    <row r="165" spans="1:20" x14ac:dyDescent="0.55000000000000004">
      <c r="A165" s="1">
        <f t="shared" si="43"/>
        <v>165</v>
      </c>
      <c r="B165" s="89" t="s">
        <v>137</v>
      </c>
      <c r="C165" s="18"/>
      <c r="D165" s="18"/>
      <c r="E165" s="18"/>
      <c r="F165" s="19"/>
      <c r="G165" s="13"/>
      <c r="H165" s="18"/>
      <c r="I165" s="18"/>
      <c r="J165" s="20">
        <v>1</v>
      </c>
      <c r="K165" s="13"/>
      <c r="L165" s="18"/>
      <c r="M165" s="18"/>
      <c r="N165" s="21" t="str">
        <f>IF(AND(ISNUMBER(F165),ISNUMBER(J165)),F165*J165,"")</f>
        <v/>
      </c>
      <c r="O165" s="21" t="str">
        <f t="shared" si="58"/>
        <v/>
      </c>
      <c r="P165" s="61"/>
      <c r="Q165" s="65">
        <f t="shared" si="59"/>
        <v>0</v>
      </c>
      <c r="R165" s="65">
        <f t="shared" si="47"/>
        <v>1</v>
      </c>
      <c r="S165" s="65"/>
      <c r="T165" s="65"/>
    </row>
    <row r="166" spans="1:20" ht="52.5" x14ac:dyDescent="0.55000000000000004">
      <c r="A166" s="1">
        <f t="shared" si="43"/>
        <v>166</v>
      </c>
      <c r="B166" s="102" t="s">
        <v>143</v>
      </c>
      <c r="C166" s="94" t="s">
        <v>46</v>
      </c>
      <c r="D166" s="18"/>
      <c r="E166" s="18"/>
      <c r="F166" s="18"/>
      <c r="G166" s="13"/>
      <c r="H166" s="18"/>
      <c r="I166" s="18"/>
      <c r="J166" s="18"/>
      <c r="K166" s="13"/>
      <c r="L166" s="18"/>
      <c r="M166" s="18"/>
      <c r="N166" s="18"/>
      <c r="O166" s="18"/>
      <c r="P166" s="61"/>
      <c r="Q166" s="65"/>
      <c r="R166" s="65">
        <f t="shared" si="47"/>
        <v>0</v>
      </c>
      <c r="S166" s="65"/>
      <c r="T166" s="65"/>
    </row>
    <row r="167" spans="1:20" x14ac:dyDescent="0.55000000000000004">
      <c r="A167" s="1">
        <f t="shared" si="43"/>
        <v>167</v>
      </c>
      <c r="B167" s="86" t="s">
        <v>138</v>
      </c>
      <c r="C167" s="18"/>
      <c r="D167" s="19"/>
      <c r="E167" s="19"/>
      <c r="F167" s="19"/>
      <c r="G167" s="13"/>
      <c r="H167" s="20">
        <v>0.5</v>
      </c>
      <c r="I167" s="20">
        <v>0.5</v>
      </c>
      <c r="J167" s="20">
        <v>0.85</v>
      </c>
      <c r="K167" s="13"/>
      <c r="L167" s="21" t="str">
        <f>IF(AND(ISNUMBER(D167),ISNUMBER(H167)), D167*H167, "")</f>
        <v/>
      </c>
      <c r="M167" s="21" t="str">
        <f>IF(AND(ISNUMBER(E167),ISNUMBER(I167)), E167*I167, "")</f>
        <v/>
      </c>
      <c r="N167" s="21" t="str">
        <f>IF(AND(ISNUMBER(F167),ISNUMBER(J167)),F167*J167,"")</f>
        <v/>
      </c>
      <c r="O167" s="21" t="str">
        <f>IF(AND(ISNUMBER(L167),ISNUMBER(M167),ISNUMBER(N167)),SUM(L167:N167),"")</f>
        <v/>
      </c>
      <c r="P167" s="61"/>
      <c r="Q167" s="65">
        <f>IF(ISNUMBER(O167),1,0)</f>
        <v>0</v>
      </c>
      <c r="R167" s="65">
        <f t="shared" si="47"/>
        <v>1</v>
      </c>
      <c r="S167" s="65"/>
      <c r="T167" s="65"/>
    </row>
    <row r="168" spans="1:20" x14ac:dyDescent="0.55000000000000004">
      <c r="A168" s="1">
        <f t="shared" si="43"/>
        <v>168</v>
      </c>
      <c r="B168" s="86" t="s">
        <v>139</v>
      </c>
      <c r="C168" s="18"/>
      <c r="D168" s="18"/>
      <c r="E168" s="18"/>
      <c r="F168" s="18"/>
      <c r="G168" s="13"/>
      <c r="H168" s="18"/>
      <c r="I168" s="18"/>
      <c r="J168" s="18"/>
      <c r="K168" s="13"/>
      <c r="L168" s="18"/>
      <c r="M168" s="18"/>
      <c r="N168" s="18"/>
      <c r="O168" s="18"/>
      <c r="P168" s="61"/>
      <c r="Q168" s="65"/>
      <c r="R168" s="65">
        <f t="shared" si="47"/>
        <v>0</v>
      </c>
      <c r="S168" s="65"/>
      <c r="T168" s="65"/>
    </row>
    <row r="169" spans="1:20" x14ac:dyDescent="0.55000000000000004">
      <c r="A169" s="1">
        <f t="shared" si="43"/>
        <v>169</v>
      </c>
      <c r="B169" s="89" t="s">
        <v>135</v>
      </c>
      <c r="C169" s="18"/>
      <c r="D169" s="19"/>
      <c r="E169" s="19"/>
      <c r="F169" s="19"/>
      <c r="G169" s="13"/>
      <c r="H169" s="20">
        <v>0.5</v>
      </c>
      <c r="I169" s="20">
        <v>0.5</v>
      </c>
      <c r="J169" s="20">
        <v>0.85</v>
      </c>
      <c r="K169" s="13"/>
      <c r="L169" s="21" t="str">
        <f t="shared" ref="L169:M171" si="60">IF(AND(ISNUMBER(D169),ISNUMBER(H169)), D169*H169, "")</f>
        <v/>
      </c>
      <c r="M169" s="21" t="str">
        <f t="shared" si="60"/>
        <v/>
      </c>
      <c r="N169" s="21" t="str">
        <f>IF(AND(ISNUMBER(F169),ISNUMBER(J169)),F169*J169,"")</f>
        <v/>
      </c>
      <c r="O169" s="21" t="str">
        <f>IF(AND(ISNUMBER(L169),ISNUMBER(M169),ISNUMBER(N169)),SUM(L169:N169),"")</f>
        <v/>
      </c>
      <c r="P169" s="61"/>
      <c r="Q169" s="65">
        <f t="shared" ref="Q169:Q171" si="61">IF(ISNUMBER(O169),1,0)</f>
        <v>0</v>
      </c>
      <c r="R169" s="65">
        <f t="shared" si="47"/>
        <v>1</v>
      </c>
      <c r="S169" s="65"/>
      <c r="T169" s="65"/>
    </row>
    <row r="170" spans="1:20" x14ac:dyDescent="0.55000000000000004">
      <c r="A170" s="1">
        <f t="shared" si="43"/>
        <v>170</v>
      </c>
      <c r="B170" s="89" t="s">
        <v>136</v>
      </c>
      <c r="C170" s="18"/>
      <c r="D170" s="19"/>
      <c r="E170" s="19"/>
      <c r="F170" s="19"/>
      <c r="G170" s="13"/>
      <c r="H170" s="20">
        <v>0.5</v>
      </c>
      <c r="I170" s="20">
        <v>0.5</v>
      </c>
      <c r="J170" s="20">
        <v>0.85</v>
      </c>
      <c r="K170" s="13"/>
      <c r="L170" s="21" t="str">
        <f t="shared" si="60"/>
        <v/>
      </c>
      <c r="M170" s="21" t="str">
        <f t="shared" si="60"/>
        <v/>
      </c>
      <c r="N170" s="21" t="str">
        <f>IF(AND(ISNUMBER(F170),ISNUMBER(J170)),F170*J170,"")</f>
        <v/>
      </c>
      <c r="O170" s="21" t="str">
        <f>IF(AND(ISNUMBER(L170),ISNUMBER(M170),ISNUMBER(N170)),SUM(L170:N170),"")</f>
        <v/>
      </c>
      <c r="P170" s="61"/>
      <c r="Q170" s="65">
        <f t="shared" si="61"/>
        <v>0</v>
      </c>
      <c r="R170" s="65">
        <f t="shared" si="47"/>
        <v>1</v>
      </c>
      <c r="S170" s="65"/>
      <c r="T170" s="65"/>
    </row>
    <row r="171" spans="1:20" x14ac:dyDescent="0.55000000000000004">
      <c r="A171" s="1">
        <f t="shared" si="43"/>
        <v>171</v>
      </c>
      <c r="B171" s="89" t="s">
        <v>137</v>
      </c>
      <c r="C171" s="18"/>
      <c r="D171" s="19"/>
      <c r="E171" s="19"/>
      <c r="F171" s="19"/>
      <c r="G171" s="13"/>
      <c r="H171" s="20">
        <v>1</v>
      </c>
      <c r="I171" s="20">
        <v>1</v>
      </c>
      <c r="J171" s="20">
        <v>1</v>
      </c>
      <c r="K171" s="13"/>
      <c r="L171" s="21" t="str">
        <f t="shared" si="60"/>
        <v/>
      </c>
      <c r="M171" s="21" t="str">
        <f t="shared" si="60"/>
        <v/>
      </c>
      <c r="N171" s="21" t="str">
        <f>IF(AND(ISNUMBER(F171),ISNUMBER(J171)),F171*J171,"")</f>
        <v/>
      </c>
      <c r="O171" s="21" t="str">
        <f>IF(AND(ISNUMBER(L171),ISNUMBER(M171),ISNUMBER(N171)),SUM(L171:N171),"")</f>
        <v/>
      </c>
      <c r="P171" s="61"/>
      <c r="Q171" s="65">
        <f t="shared" si="61"/>
        <v>0</v>
      </c>
      <c r="R171" s="65">
        <f t="shared" si="47"/>
        <v>1</v>
      </c>
      <c r="S171" s="65"/>
      <c r="T171" s="65"/>
    </row>
    <row r="172" spans="1:20" x14ac:dyDescent="0.55000000000000004">
      <c r="A172" s="1">
        <f t="shared" si="43"/>
        <v>172</v>
      </c>
      <c r="B172" s="102" t="s">
        <v>144</v>
      </c>
      <c r="C172" s="94" t="s">
        <v>47</v>
      </c>
      <c r="D172" s="18"/>
      <c r="E172" s="18"/>
      <c r="F172" s="18"/>
      <c r="G172" s="13"/>
      <c r="H172" s="18"/>
      <c r="I172" s="18"/>
      <c r="J172" s="18"/>
      <c r="K172" s="13"/>
      <c r="L172" s="18"/>
      <c r="M172" s="18"/>
      <c r="N172" s="18"/>
      <c r="O172" s="18"/>
      <c r="P172" s="61"/>
      <c r="Q172" s="65"/>
      <c r="R172" s="65">
        <f t="shared" si="47"/>
        <v>0</v>
      </c>
      <c r="S172" s="65"/>
      <c r="T172" s="65"/>
    </row>
    <row r="173" spans="1:20" x14ac:dyDescent="0.55000000000000004">
      <c r="A173" s="1">
        <f t="shared" si="43"/>
        <v>173</v>
      </c>
      <c r="B173" s="86" t="s">
        <v>138</v>
      </c>
      <c r="C173" s="18"/>
      <c r="D173" s="18"/>
      <c r="E173" s="18"/>
      <c r="F173" s="19"/>
      <c r="G173" s="13"/>
      <c r="H173" s="18"/>
      <c r="I173" s="18"/>
      <c r="J173" s="20">
        <v>0.85</v>
      </c>
      <c r="K173" s="13"/>
      <c r="L173" s="18"/>
      <c r="M173" s="18"/>
      <c r="N173" s="21" t="str">
        <f>IF(AND(ISNUMBER(F173),ISNUMBER(J173)),F173*J173,"")</f>
        <v/>
      </c>
      <c r="O173" s="21" t="str">
        <f>IF(ISNUMBER(N173),N173,"")</f>
        <v/>
      </c>
      <c r="P173" s="61"/>
      <c r="Q173" s="65">
        <f>IF(ISNUMBER(O173),1,0)</f>
        <v>0</v>
      </c>
      <c r="R173" s="65">
        <f t="shared" si="47"/>
        <v>1</v>
      </c>
      <c r="S173" s="65"/>
      <c r="T173" s="65"/>
    </row>
    <row r="174" spans="1:20" x14ac:dyDescent="0.55000000000000004">
      <c r="A174" s="1">
        <f t="shared" si="43"/>
        <v>174</v>
      </c>
      <c r="B174" s="86" t="s">
        <v>139</v>
      </c>
      <c r="C174" s="18"/>
      <c r="D174" s="18"/>
      <c r="E174" s="18"/>
      <c r="F174" s="18"/>
      <c r="G174" s="13"/>
      <c r="H174" s="18"/>
      <c r="I174" s="18"/>
      <c r="J174" s="18"/>
      <c r="K174" s="13"/>
      <c r="L174" s="18"/>
      <c r="M174" s="18"/>
      <c r="N174" s="18"/>
      <c r="O174" s="18"/>
      <c r="P174" s="61"/>
      <c r="Q174" s="65"/>
      <c r="R174" s="65">
        <f t="shared" si="47"/>
        <v>0</v>
      </c>
      <c r="S174" s="65"/>
      <c r="T174" s="65"/>
    </row>
    <row r="175" spans="1:20" x14ac:dyDescent="0.55000000000000004">
      <c r="A175" s="1">
        <f t="shared" si="43"/>
        <v>175</v>
      </c>
      <c r="B175" s="89" t="s">
        <v>135</v>
      </c>
      <c r="C175" s="18"/>
      <c r="D175" s="18"/>
      <c r="E175" s="18"/>
      <c r="F175" s="19"/>
      <c r="G175" s="13"/>
      <c r="H175" s="18"/>
      <c r="I175" s="18"/>
      <c r="J175" s="20">
        <v>0.85</v>
      </c>
      <c r="K175" s="13"/>
      <c r="L175" s="18"/>
      <c r="M175" s="18"/>
      <c r="N175" s="21" t="str">
        <f>IF(AND(ISNUMBER(F175),ISNUMBER(J175)),F175*J175,"")</f>
        <v/>
      </c>
      <c r="O175" s="21" t="str">
        <f t="shared" ref="O175:O177" si="62">IF(ISNUMBER(N175),N175,"")</f>
        <v/>
      </c>
      <c r="P175" s="61"/>
      <c r="Q175" s="65">
        <f t="shared" ref="Q175:Q177" si="63">IF(ISNUMBER(O175),1,0)</f>
        <v>0</v>
      </c>
      <c r="R175" s="65">
        <f t="shared" si="47"/>
        <v>1</v>
      </c>
      <c r="S175" s="65"/>
      <c r="T175" s="65"/>
    </row>
    <row r="176" spans="1:20" x14ac:dyDescent="0.55000000000000004">
      <c r="A176" s="1">
        <f t="shared" si="43"/>
        <v>176</v>
      </c>
      <c r="B176" s="89" t="s">
        <v>136</v>
      </c>
      <c r="C176" s="18"/>
      <c r="D176" s="18"/>
      <c r="E176" s="18"/>
      <c r="F176" s="19"/>
      <c r="G176" s="13"/>
      <c r="H176" s="18"/>
      <c r="I176" s="18"/>
      <c r="J176" s="20">
        <v>0.85</v>
      </c>
      <c r="K176" s="13"/>
      <c r="L176" s="18"/>
      <c r="M176" s="18"/>
      <c r="N176" s="21" t="str">
        <f>IF(AND(ISNUMBER(F176),ISNUMBER(J176)),F176*J176,"")</f>
        <v/>
      </c>
      <c r="O176" s="21" t="str">
        <f t="shared" si="62"/>
        <v/>
      </c>
      <c r="P176" s="61"/>
      <c r="Q176" s="65">
        <f t="shared" si="63"/>
        <v>0</v>
      </c>
      <c r="R176" s="65">
        <f t="shared" si="47"/>
        <v>1</v>
      </c>
      <c r="S176" s="65"/>
      <c r="T176" s="65"/>
    </row>
    <row r="177" spans="1:20" x14ac:dyDescent="0.55000000000000004">
      <c r="A177" s="1">
        <f t="shared" si="43"/>
        <v>177</v>
      </c>
      <c r="B177" s="89" t="s">
        <v>137</v>
      </c>
      <c r="C177" s="18"/>
      <c r="D177" s="18"/>
      <c r="E177" s="18"/>
      <c r="F177" s="19"/>
      <c r="G177" s="13"/>
      <c r="H177" s="18"/>
      <c r="I177" s="18"/>
      <c r="J177" s="20">
        <v>1</v>
      </c>
      <c r="K177" s="13"/>
      <c r="L177" s="18"/>
      <c r="M177" s="18"/>
      <c r="N177" s="21" t="str">
        <f>IF(AND(ISNUMBER(F177),ISNUMBER(J177)),F177*J177,"")</f>
        <v/>
      </c>
      <c r="O177" s="21" t="str">
        <f t="shared" si="62"/>
        <v/>
      </c>
      <c r="P177" s="61"/>
      <c r="Q177" s="65">
        <f t="shared" si="63"/>
        <v>0</v>
      </c>
      <c r="R177" s="65">
        <f t="shared" si="47"/>
        <v>1</v>
      </c>
      <c r="S177" s="65"/>
      <c r="T177" s="65"/>
    </row>
    <row r="178" spans="1:20" x14ac:dyDescent="0.55000000000000004">
      <c r="A178" s="1">
        <f t="shared" si="43"/>
        <v>178</v>
      </c>
      <c r="B178" s="102" t="s">
        <v>145</v>
      </c>
      <c r="C178" s="94" t="s">
        <v>39</v>
      </c>
      <c r="D178" s="18"/>
      <c r="E178" s="18"/>
      <c r="F178" s="18"/>
      <c r="G178" s="13"/>
      <c r="H178" s="18"/>
      <c r="I178" s="18"/>
      <c r="J178" s="18"/>
      <c r="K178" s="13"/>
      <c r="L178" s="18"/>
      <c r="M178" s="18"/>
      <c r="N178" s="18"/>
      <c r="O178" s="18"/>
      <c r="P178" s="61"/>
      <c r="Q178" s="65"/>
      <c r="R178" s="65">
        <f t="shared" si="47"/>
        <v>0</v>
      </c>
      <c r="S178" s="65"/>
      <c r="T178" s="65"/>
    </row>
    <row r="179" spans="1:20" x14ac:dyDescent="0.55000000000000004">
      <c r="A179" s="1">
        <f t="shared" si="43"/>
        <v>179</v>
      </c>
      <c r="B179" s="86" t="s">
        <v>138</v>
      </c>
      <c r="C179" s="18"/>
      <c r="D179" s="19"/>
      <c r="E179" s="19"/>
      <c r="F179" s="18"/>
      <c r="G179" s="13"/>
      <c r="H179" s="20">
        <v>0.5</v>
      </c>
      <c r="I179" s="20">
        <v>0.5</v>
      </c>
      <c r="J179" s="18"/>
      <c r="K179" s="13"/>
      <c r="L179" s="21" t="str">
        <f>IF(AND(ISNUMBER(D179),ISNUMBER(H179)), D179*H179, "")</f>
        <v/>
      </c>
      <c r="M179" s="21" t="str">
        <f>IF(AND(ISNUMBER(E179),ISNUMBER(I179)), E179*I179, "")</f>
        <v/>
      </c>
      <c r="N179" s="18"/>
      <c r="O179" s="21" t="str">
        <f t="shared" ref="O179" si="64">IF(AND(ISNUMBER(L179),ISNUMBER(M179)),SUM(L179:M179),"")</f>
        <v/>
      </c>
      <c r="P179" s="61"/>
      <c r="Q179" s="65">
        <f>IF(ISNUMBER(O179),1,0)</f>
        <v>0</v>
      </c>
      <c r="R179" s="65">
        <f t="shared" si="47"/>
        <v>1</v>
      </c>
      <c r="S179" s="65"/>
      <c r="T179" s="65"/>
    </row>
    <row r="180" spans="1:20" x14ac:dyDescent="0.55000000000000004">
      <c r="A180" s="1">
        <f t="shared" si="43"/>
        <v>180</v>
      </c>
      <c r="B180" s="86" t="s">
        <v>139</v>
      </c>
      <c r="C180" s="18"/>
      <c r="D180" s="18"/>
      <c r="E180" s="18"/>
      <c r="F180" s="18"/>
      <c r="G180" s="13"/>
      <c r="H180" s="18"/>
      <c r="I180" s="18"/>
      <c r="J180" s="18"/>
      <c r="K180" s="13"/>
      <c r="L180" s="18"/>
      <c r="M180" s="18"/>
      <c r="N180" s="18"/>
      <c r="O180" s="18"/>
      <c r="P180" s="61"/>
      <c r="Q180" s="65"/>
      <c r="R180" s="65">
        <f t="shared" si="47"/>
        <v>0</v>
      </c>
      <c r="S180" s="65"/>
      <c r="T180" s="65"/>
    </row>
    <row r="181" spans="1:20" x14ac:dyDescent="0.55000000000000004">
      <c r="A181" s="1">
        <f t="shared" si="43"/>
        <v>181</v>
      </c>
      <c r="B181" s="89" t="s">
        <v>135</v>
      </c>
      <c r="C181" s="18"/>
      <c r="D181" s="19"/>
      <c r="E181" s="19"/>
      <c r="F181" s="18"/>
      <c r="G181" s="13"/>
      <c r="H181" s="20">
        <v>0.5</v>
      </c>
      <c r="I181" s="20">
        <v>0.5</v>
      </c>
      <c r="J181" s="18"/>
      <c r="K181" s="13"/>
      <c r="L181" s="21" t="str">
        <f t="shared" ref="L181:M184" si="65">IF(AND(ISNUMBER(D181),ISNUMBER(H181)), D181*H181, "")</f>
        <v/>
      </c>
      <c r="M181" s="21" t="str">
        <f t="shared" si="65"/>
        <v/>
      </c>
      <c r="N181" s="18"/>
      <c r="O181" s="21" t="str">
        <f t="shared" ref="O181:O183" si="66">IF(AND(ISNUMBER(L181),ISNUMBER(M181)),SUM(L181:M181),"")</f>
        <v/>
      </c>
      <c r="P181" s="61"/>
      <c r="Q181" s="65">
        <f t="shared" ref="Q181:Q183" si="67">IF(ISNUMBER(O181),1,0)</f>
        <v>0</v>
      </c>
      <c r="R181" s="65">
        <f t="shared" si="47"/>
        <v>1</v>
      </c>
      <c r="S181" s="65"/>
      <c r="T181" s="65"/>
    </row>
    <row r="182" spans="1:20" x14ac:dyDescent="0.55000000000000004">
      <c r="A182" s="1">
        <f t="shared" si="43"/>
        <v>182</v>
      </c>
      <c r="B182" s="89" t="s">
        <v>136</v>
      </c>
      <c r="C182" s="18"/>
      <c r="D182" s="19"/>
      <c r="E182" s="19"/>
      <c r="F182" s="18"/>
      <c r="G182" s="13"/>
      <c r="H182" s="20">
        <v>0.5</v>
      </c>
      <c r="I182" s="20">
        <v>0.5</v>
      </c>
      <c r="J182" s="18"/>
      <c r="K182" s="13"/>
      <c r="L182" s="21" t="str">
        <f t="shared" si="65"/>
        <v/>
      </c>
      <c r="M182" s="21" t="str">
        <f t="shared" si="65"/>
        <v/>
      </c>
      <c r="N182" s="18"/>
      <c r="O182" s="21" t="str">
        <f t="shared" si="66"/>
        <v/>
      </c>
      <c r="P182" s="61"/>
      <c r="Q182" s="65">
        <f t="shared" si="67"/>
        <v>0</v>
      </c>
      <c r="R182" s="65">
        <f t="shared" si="47"/>
        <v>1</v>
      </c>
      <c r="S182" s="65"/>
      <c r="T182" s="65"/>
    </row>
    <row r="183" spans="1:20" x14ac:dyDescent="0.55000000000000004">
      <c r="A183" s="1">
        <f t="shared" si="43"/>
        <v>183</v>
      </c>
      <c r="B183" s="89" t="s">
        <v>137</v>
      </c>
      <c r="C183" s="18"/>
      <c r="D183" s="19"/>
      <c r="E183" s="19"/>
      <c r="F183" s="18"/>
      <c r="G183" s="13"/>
      <c r="H183" s="20">
        <v>1</v>
      </c>
      <c r="I183" s="20">
        <v>1</v>
      </c>
      <c r="J183" s="18"/>
      <c r="K183" s="13"/>
      <c r="L183" s="21" t="str">
        <f t="shared" si="65"/>
        <v/>
      </c>
      <c r="M183" s="21" t="str">
        <f t="shared" si="65"/>
        <v/>
      </c>
      <c r="N183" s="18"/>
      <c r="O183" s="21" t="str">
        <f t="shared" si="66"/>
        <v/>
      </c>
      <c r="P183" s="61"/>
      <c r="Q183" s="65">
        <f t="shared" si="67"/>
        <v>0</v>
      </c>
      <c r="R183" s="65">
        <f t="shared" si="47"/>
        <v>1</v>
      </c>
      <c r="S183" s="65"/>
      <c r="T183" s="65"/>
    </row>
    <row r="184" spans="1:20" x14ac:dyDescent="0.55000000000000004">
      <c r="A184" s="1">
        <f t="shared" si="43"/>
        <v>184</v>
      </c>
      <c r="B184" s="95" t="s">
        <v>55</v>
      </c>
      <c r="C184" s="94" t="s">
        <v>48</v>
      </c>
      <c r="D184" s="19"/>
      <c r="E184" s="19"/>
      <c r="F184" s="19"/>
      <c r="G184" s="13"/>
      <c r="H184" s="38">
        <v>1</v>
      </c>
      <c r="I184" s="38">
        <v>1</v>
      </c>
      <c r="J184" s="38">
        <v>1</v>
      </c>
      <c r="K184" s="13"/>
      <c r="L184" s="21" t="str">
        <f t="shared" si="65"/>
        <v/>
      </c>
      <c r="M184" s="21" t="str">
        <f t="shared" si="65"/>
        <v/>
      </c>
      <c r="N184" s="21" t="str">
        <f t="shared" ref="N184:N223" si="68">IF(AND(ISNUMBER(F184),ISNUMBER(J184)),F184*J184,"")</f>
        <v/>
      </c>
      <c r="O184" s="21" t="str">
        <f>IF(AND(ISNUMBER(L184),ISNUMBER(M184),ISNUMBER(N184)),SUM(L184:N184),"")</f>
        <v/>
      </c>
      <c r="P184" s="61"/>
      <c r="Q184" s="65">
        <f>IF(ISNUMBER(O184),1,0)</f>
        <v>0</v>
      </c>
      <c r="R184" s="65">
        <f t="shared" si="47"/>
        <v>1</v>
      </c>
      <c r="S184" s="65"/>
      <c r="T184" s="65"/>
    </row>
    <row r="185" spans="1:20" x14ac:dyDescent="0.55000000000000004">
      <c r="A185" s="1">
        <f t="shared" si="43"/>
        <v>185</v>
      </c>
      <c r="B185" s="95" t="s">
        <v>146</v>
      </c>
      <c r="C185" s="18"/>
      <c r="D185" s="18"/>
      <c r="E185" s="18"/>
      <c r="F185" s="18"/>
      <c r="G185" s="13"/>
      <c r="H185" s="18"/>
      <c r="I185" s="18"/>
      <c r="J185" s="18"/>
      <c r="K185" s="13"/>
      <c r="L185" s="18"/>
      <c r="M185" s="18"/>
      <c r="N185" s="18"/>
      <c r="O185" s="18"/>
      <c r="P185" s="61"/>
      <c r="Q185" s="65"/>
      <c r="R185" s="65">
        <f t="shared" si="47"/>
        <v>0</v>
      </c>
      <c r="S185" s="65"/>
      <c r="T185" s="65"/>
    </row>
    <row r="186" spans="1:20" ht="52.5" x14ac:dyDescent="0.55000000000000004">
      <c r="A186" s="1">
        <f t="shared" si="43"/>
        <v>186</v>
      </c>
      <c r="B186" s="96" t="s">
        <v>147</v>
      </c>
      <c r="C186" s="18"/>
      <c r="D186" s="18"/>
      <c r="E186" s="18"/>
      <c r="F186" s="19"/>
      <c r="G186" s="13"/>
      <c r="H186" s="18"/>
      <c r="I186" s="18"/>
      <c r="J186" s="18"/>
      <c r="K186" s="13"/>
      <c r="L186" s="18"/>
      <c r="M186" s="18"/>
      <c r="N186" s="18"/>
      <c r="O186" s="18"/>
      <c r="P186" s="61"/>
      <c r="Q186" s="65"/>
      <c r="R186" s="65">
        <f t="shared" si="47"/>
        <v>0</v>
      </c>
      <c r="S186" s="65"/>
      <c r="T186" s="65"/>
    </row>
    <row r="187" spans="1:20" ht="78.75" x14ac:dyDescent="0.55000000000000004">
      <c r="A187" s="1">
        <f t="shared" si="43"/>
        <v>187</v>
      </c>
      <c r="B187" s="97" t="s">
        <v>148</v>
      </c>
      <c r="C187" s="18"/>
      <c r="D187" s="18"/>
      <c r="E187" s="18"/>
      <c r="F187" s="18"/>
      <c r="G187" s="13"/>
      <c r="H187" s="18"/>
      <c r="I187" s="18"/>
      <c r="J187" s="18"/>
      <c r="K187" s="13"/>
      <c r="L187" s="18"/>
      <c r="M187" s="18"/>
      <c r="N187" s="18"/>
      <c r="O187" s="18"/>
      <c r="P187" s="61"/>
      <c r="Q187" s="65"/>
      <c r="R187" s="65">
        <f t="shared" si="47"/>
        <v>0</v>
      </c>
      <c r="S187" s="65"/>
      <c r="T187" s="65"/>
    </row>
    <row r="188" spans="1:20" ht="52.5" x14ac:dyDescent="0.55000000000000004">
      <c r="A188" s="1">
        <f t="shared" si="43"/>
        <v>188</v>
      </c>
      <c r="B188" s="98" t="s">
        <v>149</v>
      </c>
      <c r="C188" s="18"/>
      <c r="D188" s="18"/>
      <c r="E188" s="18"/>
      <c r="F188" s="19"/>
      <c r="G188" s="39"/>
      <c r="H188" s="18"/>
      <c r="I188" s="18"/>
      <c r="J188" s="18"/>
      <c r="K188" s="39"/>
      <c r="L188" s="18"/>
      <c r="M188" s="18"/>
      <c r="N188" s="18"/>
      <c r="O188" s="18"/>
      <c r="P188" s="79"/>
      <c r="Q188" s="65"/>
      <c r="R188" s="65">
        <f t="shared" si="47"/>
        <v>0</v>
      </c>
      <c r="S188" s="65"/>
      <c r="T188" s="65"/>
    </row>
    <row r="189" spans="1:20" ht="52.5" x14ac:dyDescent="0.55000000000000004">
      <c r="A189" s="1">
        <f t="shared" si="43"/>
        <v>189</v>
      </c>
      <c r="B189" s="98" t="s">
        <v>150</v>
      </c>
      <c r="C189" s="18"/>
      <c r="D189" s="18"/>
      <c r="E189" s="18"/>
      <c r="F189" s="19"/>
      <c r="G189" s="39"/>
      <c r="H189" s="18"/>
      <c r="I189" s="18"/>
      <c r="J189" s="18"/>
      <c r="K189" s="39"/>
      <c r="L189" s="18"/>
      <c r="M189" s="18"/>
      <c r="N189" s="18"/>
      <c r="O189" s="18"/>
      <c r="P189" s="79"/>
      <c r="Q189" s="65"/>
      <c r="R189" s="65">
        <f t="shared" si="47"/>
        <v>0</v>
      </c>
      <c r="S189" s="65"/>
      <c r="T189" s="65"/>
    </row>
    <row r="190" spans="1:20" x14ac:dyDescent="0.55000000000000004">
      <c r="A190" s="1">
        <f t="shared" si="43"/>
        <v>190</v>
      </c>
      <c r="B190" s="87" t="str">
        <f>CONCATENATE("Check: Row ", ROW(B186)," ≥ sum of rows ", ROW(B188), " to ", ROW(B189))</f>
        <v>Check: Row 186 ≥ sum of rows 188 to 189</v>
      </c>
      <c r="C190" s="18"/>
      <c r="D190" s="18"/>
      <c r="E190" s="18"/>
      <c r="F190" s="25" t="str">
        <f>IF(F186&gt;=SUM(F188:F189), "Pass", "Fail")</f>
        <v>Pass</v>
      </c>
      <c r="G190" s="13"/>
      <c r="H190" s="18"/>
      <c r="I190" s="18"/>
      <c r="J190" s="18"/>
      <c r="K190" s="13"/>
      <c r="L190" s="18"/>
      <c r="M190" s="18"/>
      <c r="N190" s="18"/>
      <c r="O190" s="18"/>
      <c r="P190" s="61"/>
      <c r="Q190" s="65"/>
      <c r="R190" s="65">
        <f t="shared" si="47"/>
        <v>0</v>
      </c>
      <c r="S190" s="65"/>
      <c r="T190" s="65"/>
    </row>
    <row r="191" spans="1:20" x14ac:dyDescent="0.55000000000000004">
      <c r="A191" s="1">
        <f t="shared" si="43"/>
        <v>191</v>
      </c>
      <c r="B191" s="96" t="s">
        <v>152</v>
      </c>
      <c r="C191" s="18"/>
      <c r="D191" s="18"/>
      <c r="E191" s="18"/>
      <c r="F191" s="18"/>
      <c r="G191" s="13"/>
      <c r="H191" s="18"/>
      <c r="I191" s="18"/>
      <c r="J191" s="18"/>
      <c r="K191" s="13"/>
      <c r="L191" s="18"/>
      <c r="M191" s="18"/>
      <c r="N191" s="18"/>
      <c r="O191" s="18"/>
      <c r="P191" s="61"/>
      <c r="Q191" s="65"/>
      <c r="R191" s="65">
        <f t="shared" si="47"/>
        <v>0</v>
      </c>
      <c r="S191" s="65"/>
      <c r="T191" s="65"/>
    </row>
    <row r="192" spans="1:20" ht="52.5" x14ac:dyDescent="0.55000000000000004">
      <c r="A192" s="1">
        <f t="shared" si="43"/>
        <v>192</v>
      </c>
      <c r="B192" s="97" t="s">
        <v>153</v>
      </c>
      <c r="C192" s="18"/>
      <c r="D192" s="18"/>
      <c r="E192" s="18"/>
      <c r="F192" s="19"/>
      <c r="G192" s="13"/>
      <c r="H192" s="18"/>
      <c r="I192" s="18"/>
      <c r="J192" s="18"/>
      <c r="K192" s="13"/>
      <c r="L192" s="18"/>
      <c r="M192" s="18"/>
      <c r="N192" s="18"/>
      <c r="O192" s="18"/>
      <c r="P192" s="61"/>
      <c r="Q192" s="65"/>
      <c r="R192" s="65">
        <f t="shared" si="47"/>
        <v>0</v>
      </c>
      <c r="S192" s="65"/>
      <c r="T192" s="65"/>
    </row>
    <row r="193" spans="1:20" ht="105" x14ac:dyDescent="0.55000000000000004">
      <c r="A193" s="1">
        <f t="shared" si="43"/>
        <v>193</v>
      </c>
      <c r="B193" s="98" t="s">
        <v>151</v>
      </c>
      <c r="C193" s="18"/>
      <c r="D193" s="18"/>
      <c r="E193" s="18"/>
      <c r="F193" s="18"/>
      <c r="G193" s="13"/>
      <c r="H193" s="18"/>
      <c r="I193" s="18"/>
      <c r="J193" s="18"/>
      <c r="K193" s="13"/>
      <c r="L193" s="18"/>
      <c r="M193" s="18"/>
      <c r="N193" s="18"/>
      <c r="O193" s="18"/>
      <c r="P193" s="61"/>
      <c r="Q193" s="65"/>
      <c r="R193" s="65">
        <f t="shared" si="47"/>
        <v>0</v>
      </c>
      <c r="S193" s="65"/>
      <c r="T193" s="65"/>
    </row>
    <row r="194" spans="1:20" ht="52.5" x14ac:dyDescent="0.55000000000000004">
      <c r="A194" s="1">
        <f t="shared" si="43"/>
        <v>194</v>
      </c>
      <c r="B194" s="99" t="s">
        <v>154</v>
      </c>
      <c r="C194" s="18"/>
      <c r="D194" s="18"/>
      <c r="E194" s="18"/>
      <c r="F194" s="19"/>
      <c r="G194" s="13"/>
      <c r="H194" s="18"/>
      <c r="I194" s="18"/>
      <c r="J194" s="18"/>
      <c r="K194" s="13"/>
      <c r="L194" s="18"/>
      <c r="M194" s="18"/>
      <c r="N194" s="18"/>
      <c r="O194" s="18"/>
      <c r="P194" s="61"/>
      <c r="Q194" s="65"/>
      <c r="R194" s="65">
        <f t="shared" si="47"/>
        <v>0</v>
      </c>
      <c r="S194" s="65"/>
      <c r="T194" s="65"/>
    </row>
    <row r="195" spans="1:20" ht="78.75" x14ac:dyDescent="0.55000000000000004">
      <c r="A195" s="1">
        <f t="shared" ref="A195:A243" si="69">A194+1</f>
        <v>195</v>
      </c>
      <c r="B195" s="99" t="s">
        <v>155</v>
      </c>
      <c r="C195" s="18"/>
      <c r="D195" s="18"/>
      <c r="E195" s="18"/>
      <c r="F195" s="19"/>
      <c r="G195" s="13"/>
      <c r="H195" s="18"/>
      <c r="I195" s="18"/>
      <c r="J195" s="18"/>
      <c r="K195" s="13"/>
      <c r="L195" s="18"/>
      <c r="M195" s="18"/>
      <c r="N195" s="18"/>
      <c r="O195" s="18"/>
      <c r="P195" s="61"/>
      <c r="Q195" s="65"/>
      <c r="R195" s="65">
        <f t="shared" si="47"/>
        <v>0</v>
      </c>
      <c r="S195" s="65"/>
      <c r="T195" s="65"/>
    </row>
    <row r="196" spans="1:20" x14ac:dyDescent="0.55000000000000004">
      <c r="A196" s="1">
        <f t="shared" si="69"/>
        <v>196</v>
      </c>
      <c r="B196" s="91" t="str">
        <f>CONCATENATE("Check: row ", ROW(B192)," ≥ sum of rows ", ROW(B194), " to ", ROW(B195))</f>
        <v>Check: row 192 ≥ sum of rows 194 to 195</v>
      </c>
      <c r="C196" s="18"/>
      <c r="D196" s="18"/>
      <c r="E196" s="18"/>
      <c r="F196" s="25" t="str">
        <f>IF(F192&gt;=SUM(F194:F195),"Pass","Fail")</f>
        <v>Pass</v>
      </c>
      <c r="G196" s="13"/>
      <c r="H196" s="18"/>
      <c r="I196" s="18"/>
      <c r="J196" s="18"/>
      <c r="K196" s="13"/>
      <c r="L196" s="18"/>
      <c r="M196" s="18"/>
      <c r="N196" s="18"/>
      <c r="O196" s="18"/>
      <c r="P196" s="61"/>
      <c r="Q196" s="65"/>
      <c r="R196" s="65">
        <f t="shared" si="47"/>
        <v>0</v>
      </c>
      <c r="S196" s="65"/>
      <c r="T196" s="65"/>
    </row>
    <row r="197" spans="1:20" x14ac:dyDescent="0.55000000000000004">
      <c r="A197" s="1">
        <f t="shared" si="69"/>
        <v>197</v>
      </c>
      <c r="B197" s="97" t="s">
        <v>156</v>
      </c>
      <c r="C197" s="18"/>
      <c r="D197" s="18"/>
      <c r="E197" s="18"/>
      <c r="F197" s="19"/>
      <c r="G197" s="13"/>
      <c r="H197" s="18"/>
      <c r="I197" s="18"/>
      <c r="J197" s="18"/>
      <c r="K197" s="13"/>
      <c r="L197" s="18"/>
      <c r="M197" s="18"/>
      <c r="N197" s="18"/>
      <c r="O197" s="18"/>
      <c r="P197" s="61"/>
      <c r="Q197" s="65"/>
      <c r="R197" s="65">
        <f t="shared" si="47"/>
        <v>0</v>
      </c>
      <c r="S197" s="65"/>
      <c r="T197" s="65"/>
    </row>
    <row r="198" spans="1:20" ht="105" x14ac:dyDescent="0.55000000000000004">
      <c r="A198" s="1">
        <f t="shared" si="69"/>
        <v>198</v>
      </c>
      <c r="B198" s="98" t="s">
        <v>157</v>
      </c>
      <c r="C198" s="18"/>
      <c r="D198" s="18"/>
      <c r="E198" s="18"/>
      <c r="F198" s="18"/>
      <c r="G198" s="13"/>
      <c r="H198" s="18"/>
      <c r="I198" s="18"/>
      <c r="J198" s="18"/>
      <c r="K198" s="13"/>
      <c r="L198" s="18"/>
      <c r="M198" s="18"/>
      <c r="N198" s="18"/>
      <c r="O198" s="18"/>
      <c r="P198" s="61"/>
      <c r="Q198" s="65"/>
      <c r="R198" s="65">
        <f t="shared" si="47"/>
        <v>0</v>
      </c>
      <c r="S198" s="65"/>
      <c r="T198" s="65"/>
    </row>
    <row r="199" spans="1:20" ht="52.5" x14ac:dyDescent="0.55000000000000004">
      <c r="A199" s="1">
        <f t="shared" si="69"/>
        <v>199</v>
      </c>
      <c r="B199" s="99" t="s">
        <v>158</v>
      </c>
      <c r="C199" s="18"/>
      <c r="D199" s="18"/>
      <c r="E199" s="18"/>
      <c r="F199" s="19"/>
      <c r="G199" s="13"/>
      <c r="H199" s="18"/>
      <c r="I199" s="18"/>
      <c r="J199" s="18"/>
      <c r="K199" s="13"/>
      <c r="L199" s="18"/>
      <c r="M199" s="18"/>
      <c r="N199" s="18"/>
      <c r="O199" s="18"/>
      <c r="P199" s="61"/>
      <c r="Q199" s="65"/>
      <c r="R199" s="65">
        <f t="shared" si="47"/>
        <v>0</v>
      </c>
      <c r="S199" s="65"/>
      <c r="T199" s="65"/>
    </row>
    <row r="200" spans="1:20" ht="78.75" x14ac:dyDescent="0.55000000000000004">
      <c r="A200" s="1">
        <f t="shared" si="69"/>
        <v>200</v>
      </c>
      <c r="B200" s="99" t="s">
        <v>159</v>
      </c>
      <c r="C200" s="18"/>
      <c r="D200" s="18"/>
      <c r="E200" s="18"/>
      <c r="F200" s="19"/>
      <c r="G200" s="13"/>
      <c r="H200" s="18"/>
      <c r="I200" s="18"/>
      <c r="J200" s="18"/>
      <c r="K200" s="13"/>
      <c r="L200" s="18"/>
      <c r="M200" s="18"/>
      <c r="N200" s="18"/>
      <c r="O200" s="18"/>
      <c r="P200" s="61"/>
      <c r="Q200" s="65"/>
      <c r="R200" s="65">
        <f t="shared" si="47"/>
        <v>0</v>
      </c>
      <c r="S200" s="65"/>
      <c r="T200" s="65"/>
    </row>
    <row r="201" spans="1:20" x14ac:dyDescent="0.55000000000000004">
      <c r="A201" s="1">
        <f t="shared" si="69"/>
        <v>201</v>
      </c>
      <c r="B201" s="91" t="str">
        <f>CONCATENATE("Check: row ", ROW(B197)," ≥ sum of rows ", ROW(B199), " to ", ROW(B200))</f>
        <v>Check: row 197 ≥ sum of rows 199 to 200</v>
      </c>
      <c r="C201" s="18"/>
      <c r="D201" s="18"/>
      <c r="E201" s="18"/>
      <c r="F201" s="25" t="str">
        <f>IF(F197&gt;=SUM(F199:F200),"Pass","Fail")</f>
        <v>Pass</v>
      </c>
      <c r="G201" s="13"/>
      <c r="H201" s="18"/>
      <c r="I201" s="18"/>
      <c r="J201" s="18"/>
      <c r="K201" s="13"/>
      <c r="L201" s="18"/>
      <c r="M201" s="18"/>
      <c r="N201" s="18"/>
      <c r="O201" s="18"/>
      <c r="P201" s="61"/>
      <c r="Q201" s="65"/>
      <c r="R201" s="65">
        <f t="shared" ref="R201:R240" si="70">IF(ISNUMBER(Q201),1,0)</f>
        <v>0</v>
      </c>
      <c r="S201" s="65"/>
      <c r="T201" s="65"/>
    </row>
    <row r="202" spans="1:20" ht="52.5" x14ac:dyDescent="0.55000000000000004">
      <c r="A202" s="1">
        <f t="shared" si="69"/>
        <v>202</v>
      </c>
      <c r="B202" s="96" t="s">
        <v>160</v>
      </c>
      <c r="C202" s="94" t="s">
        <v>49</v>
      </c>
      <c r="D202" s="18"/>
      <c r="E202" s="18"/>
      <c r="F202" s="28" t="str">
        <f>IF(AND(ISNUMBER(F186),ISNUMBER(F192)),F186-F192,"")</f>
        <v/>
      </c>
      <c r="G202" s="13"/>
      <c r="H202" s="18"/>
      <c r="I202" s="18"/>
      <c r="J202" s="38">
        <v>1</v>
      </c>
      <c r="K202" s="13"/>
      <c r="L202" s="18"/>
      <c r="M202" s="18"/>
      <c r="N202" s="21" t="str">
        <f>IF(AND(ISNUMBER(F202),ISNUMBER(F48),ISNUMBER(J202)),MAX((F202-F48),0)*J202,"")</f>
        <v/>
      </c>
      <c r="O202" s="21" t="str">
        <f t="shared" ref="O202:O203" si="71">IF(ISNUMBER(N202),N202,"")</f>
        <v/>
      </c>
      <c r="P202" s="61"/>
      <c r="Q202" s="65">
        <f>IF(ISNUMBER(O202),1,0)</f>
        <v>0</v>
      </c>
      <c r="R202" s="65">
        <f t="shared" si="70"/>
        <v>1</v>
      </c>
      <c r="S202" s="65"/>
      <c r="T202" s="65"/>
    </row>
    <row r="203" spans="1:20" x14ac:dyDescent="0.55000000000000004">
      <c r="A203" s="1">
        <f t="shared" si="69"/>
        <v>203</v>
      </c>
      <c r="B203" s="86" t="s">
        <v>161</v>
      </c>
      <c r="C203" s="94" t="s">
        <v>50</v>
      </c>
      <c r="D203" s="18"/>
      <c r="E203" s="18"/>
      <c r="F203" s="28" t="str">
        <f>IF(ISNUMBER(F38),F38*0.05,"")</f>
        <v/>
      </c>
      <c r="G203" s="13"/>
      <c r="H203" s="18"/>
      <c r="I203" s="18"/>
      <c r="J203" s="38">
        <v>1</v>
      </c>
      <c r="K203" s="13"/>
      <c r="L203" s="18"/>
      <c r="M203" s="18"/>
      <c r="N203" s="21" t="str">
        <f>IF(AND(ISNUMBER(F203),ISNUMBER(J203)),F203*J203,"")</f>
        <v/>
      </c>
      <c r="O203" s="21" t="str">
        <f t="shared" si="71"/>
        <v/>
      </c>
      <c r="P203" s="61"/>
      <c r="Q203" s="65">
        <f>IF(ISNUMBER(O203),1,0)</f>
        <v>0</v>
      </c>
      <c r="R203" s="65">
        <f t="shared" si="70"/>
        <v>1</v>
      </c>
      <c r="S203" s="65"/>
      <c r="T203" s="65"/>
    </row>
    <row r="204" spans="1:20" x14ac:dyDescent="0.55000000000000004">
      <c r="A204" s="1">
        <f t="shared" si="69"/>
        <v>204</v>
      </c>
      <c r="B204" s="96" t="s">
        <v>162</v>
      </c>
      <c r="C204" s="18"/>
      <c r="D204" s="18"/>
      <c r="E204" s="18"/>
      <c r="F204" s="19"/>
      <c r="G204" s="13"/>
      <c r="H204" s="18"/>
      <c r="I204" s="18"/>
      <c r="J204" s="18"/>
      <c r="K204" s="13"/>
      <c r="L204" s="18"/>
      <c r="M204" s="18"/>
      <c r="N204" s="18"/>
      <c r="O204" s="18"/>
      <c r="P204" s="61"/>
      <c r="Q204" s="65"/>
      <c r="R204" s="65">
        <f t="shared" si="70"/>
        <v>0</v>
      </c>
      <c r="S204" s="65"/>
      <c r="T204" s="65"/>
    </row>
    <row r="205" spans="1:20" x14ac:dyDescent="0.55000000000000004">
      <c r="A205" s="1">
        <f t="shared" si="69"/>
        <v>205</v>
      </c>
      <c r="B205" s="97" t="s">
        <v>163</v>
      </c>
      <c r="C205" s="94" t="s">
        <v>51</v>
      </c>
      <c r="D205" s="18"/>
      <c r="E205" s="18"/>
      <c r="F205" s="18"/>
      <c r="G205" s="13"/>
      <c r="H205" s="18"/>
      <c r="I205" s="18"/>
      <c r="J205" s="18"/>
      <c r="K205" s="13"/>
      <c r="L205" s="18"/>
      <c r="M205" s="18"/>
      <c r="N205" s="18"/>
      <c r="O205" s="18"/>
      <c r="P205" s="61"/>
      <c r="Q205" s="65"/>
      <c r="R205" s="65">
        <f t="shared" si="70"/>
        <v>0</v>
      </c>
      <c r="S205" s="65"/>
      <c r="T205" s="65"/>
    </row>
    <row r="206" spans="1:20" x14ac:dyDescent="0.55000000000000004">
      <c r="A206" s="1">
        <f t="shared" si="69"/>
        <v>206</v>
      </c>
      <c r="B206" s="98" t="s">
        <v>164</v>
      </c>
      <c r="C206" s="18"/>
      <c r="D206" s="18"/>
      <c r="E206" s="18"/>
      <c r="F206" s="19"/>
      <c r="G206" s="13"/>
      <c r="H206" s="18"/>
      <c r="I206" s="18"/>
      <c r="J206" s="18"/>
      <c r="K206" s="13"/>
      <c r="L206" s="18"/>
      <c r="M206" s="18"/>
      <c r="N206" s="18"/>
      <c r="O206" s="18"/>
      <c r="P206" s="61"/>
      <c r="Q206" s="65"/>
      <c r="R206" s="65">
        <f t="shared" si="70"/>
        <v>0</v>
      </c>
      <c r="S206" s="65"/>
      <c r="T206" s="65"/>
    </row>
    <row r="207" spans="1:20" x14ac:dyDescent="0.55000000000000004">
      <c r="A207" s="1">
        <f t="shared" si="69"/>
        <v>207</v>
      </c>
      <c r="B207" s="98" t="s">
        <v>165</v>
      </c>
      <c r="C207" s="18"/>
      <c r="D207" s="18"/>
      <c r="E207" s="18"/>
      <c r="F207" s="19"/>
      <c r="G207" s="13"/>
      <c r="H207" s="18"/>
      <c r="I207" s="18"/>
      <c r="J207" s="18"/>
      <c r="K207" s="13"/>
      <c r="L207" s="18"/>
      <c r="M207" s="18"/>
      <c r="N207" s="18"/>
      <c r="O207" s="18"/>
      <c r="P207" s="61"/>
      <c r="Q207" s="65"/>
      <c r="R207" s="65">
        <f t="shared" si="70"/>
        <v>0</v>
      </c>
      <c r="S207" s="65"/>
      <c r="T207" s="65"/>
    </row>
    <row r="208" spans="1:20" x14ac:dyDescent="0.55000000000000004">
      <c r="A208" s="1">
        <f>A207+1</f>
        <v>208</v>
      </c>
      <c r="B208" s="98" t="s">
        <v>166</v>
      </c>
      <c r="C208" s="18"/>
      <c r="D208" s="18"/>
      <c r="E208" s="18"/>
      <c r="F208" s="19"/>
      <c r="G208" s="13"/>
      <c r="H208" s="18"/>
      <c r="I208" s="18"/>
      <c r="J208" s="18"/>
      <c r="K208" s="13"/>
      <c r="L208" s="18"/>
      <c r="M208" s="18"/>
      <c r="N208" s="18"/>
      <c r="O208" s="18"/>
      <c r="P208" s="61"/>
      <c r="Q208" s="65"/>
      <c r="R208" s="65">
        <f t="shared" si="70"/>
        <v>0</v>
      </c>
      <c r="S208" s="65"/>
      <c r="T208" s="65"/>
    </row>
    <row r="209" spans="1:20" x14ac:dyDescent="0.55000000000000004">
      <c r="A209" s="1">
        <f t="shared" si="69"/>
        <v>209</v>
      </c>
      <c r="B209" s="89" t="s">
        <v>167</v>
      </c>
      <c r="C209" s="94" t="s">
        <v>52</v>
      </c>
      <c r="D209" s="18"/>
      <c r="E209" s="18"/>
      <c r="F209" s="19"/>
      <c r="G209" s="13"/>
      <c r="H209" s="18"/>
      <c r="I209" s="18"/>
      <c r="J209" s="18"/>
      <c r="K209" s="13"/>
      <c r="L209" s="18"/>
      <c r="M209" s="18"/>
      <c r="N209" s="18"/>
      <c r="O209" s="18"/>
      <c r="P209" s="61"/>
      <c r="Q209" s="65"/>
      <c r="R209" s="65">
        <f t="shared" si="70"/>
        <v>0</v>
      </c>
      <c r="S209" s="65"/>
      <c r="T209" s="65"/>
    </row>
    <row r="210" spans="1:20" x14ac:dyDescent="0.55000000000000004">
      <c r="A210" s="1">
        <f t="shared" si="69"/>
        <v>210</v>
      </c>
      <c r="B210" s="91" t="str">
        <f>CONCATENATE("Check: sum of row ", ROW(F206), " to row ", ROW(F209), " = row ", ROW(F204))</f>
        <v>Check: sum of row 206 to row 209 = row 204</v>
      </c>
      <c r="C210" s="18"/>
      <c r="D210" s="18"/>
      <c r="E210" s="18"/>
      <c r="F210" s="25" t="str">
        <f>IF(SUM(F206:F209)=F204,"Pass","Fail")</f>
        <v>Pass</v>
      </c>
      <c r="G210" s="13"/>
      <c r="H210" s="18"/>
      <c r="I210" s="18"/>
      <c r="J210" s="18"/>
      <c r="K210" s="13"/>
      <c r="L210" s="18"/>
      <c r="M210" s="18"/>
      <c r="N210" s="18"/>
      <c r="O210" s="18"/>
      <c r="P210" s="61"/>
      <c r="Q210" s="65"/>
      <c r="R210" s="65">
        <f t="shared" si="70"/>
        <v>0</v>
      </c>
      <c r="S210" s="65"/>
      <c r="T210" s="65"/>
    </row>
    <row r="211" spans="1:20" ht="52.5" x14ac:dyDescent="0.55000000000000004">
      <c r="A211" s="1">
        <f t="shared" si="69"/>
        <v>211</v>
      </c>
      <c r="B211" s="89" t="s">
        <v>168</v>
      </c>
      <c r="C211" s="18"/>
      <c r="D211" s="19"/>
      <c r="E211" s="19"/>
      <c r="F211" s="19"/>
      <c r="G211" s="13"/>
      <c r="H211" s="18"/>
      <c r="I211" s="18"/>
      <c r="J211" s="18"/>
      <c r="K211" s="13"/>
      <c r="L211" s="18"/>
      <c r="M211" s="18"/>
      <c r="N211" s="18"/>
      <c r="O211" s="18"/>
      <c r="P211" s="61"/>
      <c r="Q211" s="65"/>
      <c r="R211" s="65">
        <f t="shared" si="70"/>
        <v>0</v>
      </c>
      <c r="S211" s="65"/>
      <c r="T211" s="65"/>
    </row>
    <row r="212" spans="1:20" x14ac:dyDescent="0.55000000000000004">
      <c r="A212" s="1">
        <f t="shared" si="69"/>
        <v>212</v>
      </c>
      <c r="B212" s="91" t="str">
        <f>CONCATENATE("Check: sum of row ", ROW(B211), " = sum of rows ", ROW(B206), " to ", ROW(B208))</f>
        <v>Check: sum of row 211 = sum of rows 206 to 208</v>
      </c>
      <c r="C212" s="18"/>
      <c r="D212" s="18"/>
      <c r="E212" s="18"/>
      <c r="F212" s="25" t="str">
        <f>IF(SUM(D211:F211)=SUM(F206:F208),"Pass","Fail")</f>
        <v>Pass</v>
      </c>
      <c r="G212" s="13"/>
      <c r="H212" s="18"/>
      <c r="I212" s="18"/>
      <c r="J212" s="18"/>
      <c r="K212" s="13"/>
      <c r="L212" s="18"/>
      <c r="M212" s="18"/>
      <c r="N212" s="18"/>
      <c r="O212" s="18"/>
      <c r="P212" s="61"/>
      <c r="Q212" s="65"/>
      <c r="R212" s="65">
        <f t="shared" si="70"/>
        <v>0</v>
      </c>
      <c r="S212" s="65"/>
      <c r="T212" s="65"/>
    </row>
    <row r="213" spans="1:20" ht="105" x14ac:dyDescent="0.55000000000000004">
      <c r="A213" s="1">
        <f t="shared" si="69"/>
        <v>213</v>
      </c>
      <c r="B213" s="97" t="s">
        <v>169</v>
      </c>
      <c r="C213" s="18"/>
      <c r="D213" s="18"/>
      <c r="E213" s="18"/>
      <c r="F213" s="18"/>
      <c r="G213" s="13"/>
      <c r="H213" s="18"/>
      <c r="I213" s="18"/>
      <c r="J213" s="18"/>
      <c r="K213" s="13"/>
      <c r="L213" s="18"/>
      <c r="M213" s="18"/>
      <c r="N213" s="18"/>
      <c r="O213" s="18"/>
      <c r="P213" s="61"/>
      <c r="Q213" s="65"/>
      <c r="R213" s="65">
        <f t="shared" si="70"/>
        <v>0</v>
      </c>
      <c r="S213" s="65"/>
      <c r="T213" s="65"/>
    </row>
    <row r="214" spans="1:20" ht="52.5" x14ac:dyDescent="0.55000000000000004">
      <c r="A214" s="1">
        <f t="shared" si="69"/>
        <v>214</v>
      </c>
      <c r="B214" s="98" t="s">
        <v>171</v>
      </c>
      <c r="C214" s="18"/>
      <c r="D214" s="18"/>
      <c r="E214" s="18"/>
      <c r="F214" s="19"/>
      <c r="G214" s="13"/>
      <c r="H214" s="18"/>
      <c r="I214" s="18"/>
      <c r="J214" s="18"/>
      <c r="K214" s="13"/>
      <c r="L214" s="18"/>
      <c r="M214" s="18"/>
      <c r="N214" s="18"/>
      <c r="O214" s="18"/>
      <c r="P214" s="61"/>
      <c r="Q214" s="65"/>
      <c r="R214" s="65">
        <f t="shared" si="70"/>
        <v>0</v>
      </c>
      <c r="S214" s="65"/>
      <c r="T214" s="65"/>
    </row>
    <row r="215" spans="1:20" ht="52.5" x14ac:dyDescent="0.55000000000000004">
      <c r="A215" s="1">
        <f t="shared" si="69"/>
        <v>215</v>
      </c>
      <c r="B215" s="98" t="s">
        <v>170</v>
      </c>
      <c r="C215" s="18"/>
      <c r="D215" s="18"/>
      <c r="E215" s="18"/>
      <c r="F215" s="19"/>
      <c r="G215" s="13"/>
      <c r="H215" s="18"/>
      <c r="I215" s="18"/>
      <c r="J215" s="18"/>
      <c r="K215" s="13"/>
      <c r="L215" s="18"/>
      <c r="M215" s="18"/>
      <c r="N215" s="18"/>
      <c r="O215" s="18"/>
      <c r="P215" s="61"/>
      <c r="Q215" s="65"/>
      <c r="R215" s="65">
        <f t="shared" si="70"/>
        <v>0</v>
      </c>
      <c r="S215" s="65"/>
      <c r="T215" s="65"/>
    </row>
    <row r="216" spans="1:20" x14ac:dyDescent="0.55000000000000004">
      <c r="A216" s="1">
        <f t="shared" si="69"/>
        <v>216</v>
      </c>
      <c r="B216" s="91" t="str">
        <f>CONCATENATE("Check: Sum of rows ", ROW(B206)," to ",ROW(B208)," ≥ sum of rows ", ROW(B214), " to ", ROW(B215))</f>
        <v>Check: Sum of rows 206 to 208 ≥ sum of rows 214 to 215</v>
      </c>
      <c r="C216" s="18"/>
      <c r="D216" s="18"/>
      <c r="E216" s="18"/>
      <c r="F216" s="25" t="str">
        <f>IF(SUM(F206:F208)&gt;=SUM(F214:F215),"Pass","Fail")</f>
        <v>Pass</v>
      </c>
      <c r="G216" s="13"/>
      <c r="H216" s="18"/>
      <c r="I216" s="18"/>
      <c r="J216" s="18"/>
      <c r="K216" s="13"/>
      <c r="L216" s="18"/>
      <c r="M216" s="18"/>
      <c r="N216" s="18"/>
      <c r="O216" s="18"/>
      <c r="P216" s="61"/>
      <c r="Q216" s="65"/>
      <c r="R216" s="65">
        <f t="shared" si="70"/>
        <v>0</v>
      </c>
      <c r="S216" s="65"/>
      <c r="T216" s="65"/>
    </row>
    <row r="217" spans="1:20" ht="52.5" x14ac:dyDescent="0.55000000000000004">
      <c r="A217" s="1">
        <f t="shared" si="69"/>
        <v>217</v>
      </c>
      <c r="B217" s="86" t="s">
        <v>172</v>
      </c>
      <c r="C217" s="94" t="s">
        <v>51</v>
      </c>
      <c r="D217" s="18"/>
      <c r="E217" s="18"/>
      <c r="F217" s="19"/>
      <c r="G217" s="13"/>
      <c r="H217" s="18"/>
      <c r="I217" s="18"/>
      <c r="J217" s="18"/>
      <c r="K217" s="13"/>
      <c r="L217" s="18"/>
      <c r="M217" s="18"/>
      <c r="N217" s="18"/>
      <c r="O217" s="18"/>
      <c r="P217" s="61"/>
      <c r="Q217" s="65"/>
      <c r="R217" s="65">
        <f t="shared" si="70"/>
        <v>0</v>
      </c>
      <c r="S217" s="65"/>
      <c r="T217" s="65"/>
    </row>
    <row r="218" spans="1:20" ht="78.75" x14ac:dyDescent="0.55000000000000004">
      <c r="A218" s="1">
        <f t="shared" si="69"/>
        <v>218</v>
      </c>
      <c r="B218" s="86" t="s">
        <v>173</v>
      </c>
      <c r="C218" s="94" t="s">
        <v>51</v>
      </c>
      <c r="D218" s="18"/>
      <c r="E218" s="18"/>
      <c r="F218" s="107" t="str">
        <f>IF(AND(ISNUMBER(F204),ISNUMBER(F217),ISNUMBER(F209)),F204-F209+F217,"")</f>
        <v/>
      </c>
      <c r="G218" s="13"/>
      <c r="H218" s="18"/>
      <c r="I218" s="18"/>
      <c r="J218" s="38">
        <v>0.85</v>
      </c>
      <c r="K218" s="13"/>
      <c r="L218" s="18"/>
      <c r="M218" s="18"/>
      <c r="N218" s="21" t="str">
        <f>IF(AND(ISNUMBER(F218),ISNUMBER(J218)),F218*J218,"")</f>
        <v/>
      </c>
      <c r="O218" s="21" t="str">
        <f t="shared" ref="O218" si="72">IF(ISNUMBER(N218),N218,"")</f>
        <v/>
      </c>
      <c r="P218" s="61"/>
      <c r="Q218" s="65">
        <f t="shared" ref="Q218:Q223" si="73">IF(ISNUMBER(O218),1,0)</f>
        <v>0</v>
      </c>
      <c r="R218" s="65">
        <f t="shared" si="70"/>
        <v>1</v>
      </c>
      <c r="S218" s="65"/>
      <c r="T218" s="65"/>
    </row>
    <row r="219" spans="1:20" ht="52.5" x14ac:dyDescent="0.55000000000000004">
      <c r="A219" s="1">
        <f t="shared" si="69"/>
        <v>219</v>
      </c>
      <c r="B219" s="83" t="s">
        <v>174</v>
      </c>
      <c r="C219" s="94" t="s">
        <v>53</v>
      </c>
      <c r="D219" s="19"/>
      <c r="E219" s="19"/>
      <c r="F219" s="19"/>
      <c r="G219" s="13"/>
      <c r="H219" s="38">
        <v>1</v>
      </c>
      <c r="I219" s="38">
        <v>1</v>
      </c>
      <c r="J219" s="38">
        <v>1</v>
      </c>
      <c r="K219" s="13"/>
      <c r="L219" s="21" t="str">
        <f>IF(AND(ISNUMBER(D219),ISNUMBER(H219)), D219*H219, "")</f>
        <v/>
      </c>
      <c r="M219" s="21" t="str">
        <f>IF(AND(ISNUMBER(E219),ISNUMBER(I219)), E219*I219, "")</f>
        <v/>
      </c>
      <c r="N219" s="21" t="str">
        <f>IF(AND(ISNUMBER(F219),ISNUMBER(J219)),F219*J219,"")</f>
        <v/>
      </c>
      <c r="O219" s="21" t="str">
        <f>IF(AND(ISNUMBER(L219),ISNUMBER(M219),ISNUMBER(N219)),SUM(L219:N219),"")</f>
        <v/>
      </c>
      <c r="P219" s="61"/>
      <c r="Q219" s="65">
        <f t="shared" si="73"/>
        <v>0</v>
      </c>
      <c r="R219" s="65">
        <f t="shared" si="70"/>
        <v>1</v>
      </c>
      <c r="S219" s="65"/>
      <c r="T219" s="65"/>
    </row>
    <row r="220" spans="1:20" ht="52.5" x14ac:dyDescent="0.55000000000000004">
      <c r="A220" s="1">
        <f t="shared" si="69"/>
        <v>220</v>
      </c>
      <c r="B220" s="100" t="s">
        <v>175</v>
      </c>
      <c r="C220" s="94" t="s">
        <v>54</v>
      </c>
      <c r="D220" s="19"/>
      <c r="E220" s="18"/>
      <c r="F220" s="18"/>
      <c r="G220" s="13"/>
      <c r="H220" s="20">
        <v>0</v>
      </c>
      <c r="I220" s="18"/>
      <c r="J220" s="18"/>
      <c r="K220" s="13"/>
      <c r="L220" s="21" t="str">
        <f t="shared" ref="L220" si="74">IF(AND(ISNUMBER(D220),ISNUMBER(H220)), D220*H220, "")</f>
        <v/>
      </c>
      <c r="M220" s="18"/>
      <c r="N220" s="18"/>
      <c r="O220" s="21" t="str">
        <f>IF(ISNUMBER(L220), L220,"")</f>
        <v/>
      </c>
      <c r="P220" s="61"/>
      <c r="Q220" s="65">
        <f t="shared" si="73"/>
        <v>0</v>
      </c>
      <c r="R220" s="65">
        <f t="shared" si="70"/>
        <v>1</v>
      </c>
      <c r="S220" s="65"/>
      <c r="T220" s="65"/>
    </row>
    <row r="221" spans="1:20" x14ac:dyDescent="0.55000000000000004">
      <c r="A221" s="1">
        <f t="shared" si="69"/>
        <v>221</v>
      </c>
      <c r="B221" s="95" t="s">
        <v>176</v>
      </c>
      <c r="C221" s="94">
        <v>45</v>
      </c>
      <c r="D221" s="19"/>
      <c r="E221" s="19"/>
      <c r="F221" s="19"/>
      <c r="G221" s="13"/>
      <c r="H221" s="38">
        <v>0</v>
      </c>
      <c r="I221" s="38">
        <v>0</v>
      </c>
      <c r="J221" s="38">
        <v>0</v>
      </c>
      <c r="K221" s="13"/>
      <c r="L221" s="21" t="str">
        <f>IF(AND(ISNUMBER(D221),ISNUMBER(H221)), D221*H221, "")</f>
        <v/>
      </c>
      <c r="M221" s="21" t="str">
        <f>IF(AND(ISNUMBER(E221),ISNUMBER(I221)), E221*I221, "")</f>
        <v/>
      </c>
      <c r="N221" s="21" t="str">
        <f t="shared" si="68"/>
        <v/>
      </c>
      <c r="O221" s="21" t="str">
        <f>IF(AND(ISNUMBER(L221),ISNUMBER(M221),ISNUMBER(N221)),SUM(L221:N221),"")</f>
        <v/>
      </c>
      <c r="P221" s="61"/>
      <c r="Q221" s="65">
        <f t="shared" si="73"/>
        <v>0</v>
      </c>
      <c r="R221" s="65">
        <f t="shared" si="70"/>
        <v>1</v>
      </c>
      <c r="S221" s="65"/>
      <c r="T221" s="65"/>
    </row>
    <row r="222" spans="1:20" x14ac:dyDescent="0.55000000000000004">
      <c r="A222" s="1">
        <f t="shared" si="69"/>
        <v>222</v>
      </c>
      <c r="B222" s="101" t="str">
        <f>CONCATENATE("Check: interdependent assets in row ", ROW(B221), " = interdependent liabilities above in row ", ROW(B64))</f>
        <v>Check: interdependent assets in row 221 = interdependent liabilities above in row 64</v>
      </c>
      <c r="C222" s="18"/>
      <c r="D222" s="25" t="str">
        <f>IF(D221=D64,"Pass","Fail")</f>
        <v>Pass</v>
      </c>
      <c r="E222" s="25" t="str">
        <f>IF(E221=E64,"Pass","Fail")</f>
        <v>Pass</v>
      </c>
      <c r="F222" s="25" t="str">
        <f>IF(F221=F64,"Pass","Fail")</f>
        <v>Pass</v>
      </c>
      <c r="G222" s="13"/>
      <c r="H222" s="18"/>
      <c r="I222" s="18"/>
      <c r="J222" s="18"/>
      <c r="K222" s="13"/>
      <c r="L222" s="18"/>
      <c r="M222" s="18"/>
      <c r="N222" s="18"/>
      <c r="O222" s="18"/>
      <c r="P222" s="61"/>
      <c r="Q222" s="65"/>
      <c r="R222" s="65">
        <f t="shared" si="70"/>
        <v>0</v>
      </c>
      <c r="S222" s="65"/>
      <c r="T222" s="65"/>
    </row>
    <row r="223" spans="1:20" x14ac:dyDescent="0.55000000000000004">
      <c r="A223" s="1">
        <f t="shared" si="69"/>
        <v>223</v>
      </c>
      <c r="B223" s="82" t="s">
        <v>177</v>
      </c>
      <c r="C223" s="94" t="s">
        <v>53</v>
      </c>
      <c r="D223" s="19"/>
      <c r="E223" s="19"/>
      <c r="F223" s="19"/>
      <c r="G223" s="13"/>
      <c r="H223" s="38">
        <v>1</v>
      </c>
      <c r="I223" s="38">
        <v>1</v>
      </c>
      <c r="J223" s="38">
        <v>1</v>
      </c>
      <c r="K223" s="13"/>
      <c r="L223" s="21" t="str">
        <f>IF(AND(ISNUMBER(D223),ISNUMBER(H223)), D223*H223, "")</f>
        <v/>
      </c>
      <c r="M223" s="21" t="str">
        <f>IF(AND(ISNUMBER(E223),ISNUMBER(I223)), E223*I223, "")</f>
        <v/>
      </c>
      <c r="N223" s="21" t="str">
        <f t="shared" si="68"/>
        <v/>
      </c>
      <c r="O223" s="21" t="str">
        <f>IF(AND(ISNUMBER(L223),ISNUMBER(M223),ISNUMBER(N223)),SUM(L223:N223),"")</f>
        <v/>
      </c>
      <c r="P223" s="61"/>
      <c r="Q223" s="65">
        <f t="shared" si="73"/>
        <v>0</v>
      </c>
      <c r="R223" s="65">
        <f t="shared" si="70"/>
        <v>1</v>
      </c>
      <c r="S223" s="65"/>
      <c r="T223" s="65"/>
    </row>
    <row r="224" spans="1:20" x14ac:dyDescent="0.55000000000000004">
      <c r="A224" s="1">
        <f t="shared" si="69"/>
        <v>224</v>
      </c>
      <c r="B224" s="40"/>
      <c r="C224" s="69"/>
      <c r="D224" s="41"/>
      <c r="E224" s="41"/>
      <c r="F224" s="41"/>
      <c r="G224" s="13"/>
      <c r="H224" s="41"/>
      <c r="I224" s="41"/>
      <c r="J224" s="41"/>
      <c r="K224" s="13"/>
      <c r="L224" s="42"/>
      <c r="M224" s="42"/>
      <c r="N224" s="42"/>
      <c r="O224" s="42"/>
      <c r="P224" s="61"/>
      <c r="Q224" s="65"/>
      <c r="R224" s="65">
        <f t="shared" si="70"/>
        <v>0</v>
      </c>
      <c r="S224" s="65"/>
      <c r="T224" s="65"/>
    </row>
    <row r="225" spans="1:20" x14ac:dyDescent="0.55000000000000004">
      <c r="A225" s="1">
        <f t="shared" si="69"/>
        <v>225</v>
      </c>
      <c r="B225" s="40"/>
      <c r="C225" s="45"/>
      <c r="D225" s="41"/>
      <c r="E225" s="41"/>
      <c r="F225" s="41"/>
      <c r="G225" s="13"/>
      <c r="H225" s="41"/>
      <c r="I225" s="41"/>
      <c r="J225" s="41"/>
      <c r="K225" s="13"/>
      <c r="L225" s="42"/>
      <c r="M225" s="42"/>
      <c r="N225" s="42"/>
      <c r="O225" s="42"/>
      <c r="P225" s="61"/>
      <c r="Q225" s="65"/>
      <c r="R225" s="65">
        <f t="shared" si="70"/>
        <v>0</v>
      </c>
      <c r="S225" s="65"/>
      <c r="T225" s="65"/>
    </row>
    <row r="226" spans="1:20" x14ac:dyDescent="0.55000000000000004">
      <c r="A226" s="1">
        <f t="shared" si="69"/>
        <v>226</v>
      </c>
      <c r="B226" s="43"/>
      <c r="C226" s="45"/>
      <c r="D226" s="44"/>
      <c r="E226" s="45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61"/>
      <c r="Q226" s="65"/>
      <c r="R226" s="65">
        <f t="shared" si="70"/>
        <v>0</v>
      </c>
      <c r="S226" s="65"/>
      <c r="T226" s="65"/>
    </row>
    <row r="227" spans="1:20" x14ac:dyDescent="0.55000000000000004">
      <c r="A227" s="1">
        <f t="shared" si="69"/>
        <v>227</v>
      </c>
      <c r="B227" s="46" t="s">
        <v>14</v>
      </c>
      <c r="C227" s="70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61"/>
      <c r="Q227" s="65"/>
      <c r="R227" s="65">
        <f t="shared" si="70"/>
        <v>0</v>
      </c>
      <c r="S227" s="65"/>
      <c r="T227" s="65"/>
    </row>
    <row r="228" spans="1:20" ht="78.75" x14ac:dyDescent="0.55000000000000004">
      <c r="A228" s="1">
        <f t="shared" si="69"/>
        <v>228</v>
      </c>
      <c r="B228" s="47"/>
      <c r="C228" s="16" t="s">
        <v>1</v>
      </c>
      <c r="D228" s="48" t="s">
        <v>2</v>
      </c>
      <c r="E228" s="13"/>
      <c r="F228" s="13"/>
      <c r="G228" s="13"/>
      <c r="H228" s="49" t="s">
        <v>15</v>
      </c>
      <c r="I228" s="13"/>
      <c r="J228" s="13"/>
      <c r="K228" s="13"/>
      <c r="L228" s="124"/>
      <c r="M228" s="124"/>
      <c r="N228" s="124"/>
      <c r="O228" s="105" t="s">
        <v>13</v>
      </c>
      <c r="P228" s="61"/>
      <c r="Q228" s="65"/>
      <c r="R228" s="65">
        <f t="shared" si="70"/>
        <v>0</v>
      </c>
      <c r="S228" s="65"/>
      <c r="T228" s="65"/>
    </row>
    <row r="229" spans="1:20" ht="52.5" x14ac:dyDescent="0.55000000000000004">
      <c r="A229" s="1">
        <f t="shared" si="69"/>
        <v>229</v>
      </c>
      <c r="B229" s="103" t="s">
        <v>179</v>
      </c>
      <c r="C229" s="94">
        <v>47</v>
      </c>
      <c r="D229" s="19"/>
      <c r="E229" s="13"/>
      <c r="F229" s="13"/>
      <c r="G229" s="13"/>
      <c r="H229" s="20">
        <v>0.05</v>
      </c>
      <c r="I229" s="13"/>
      <c r="J229" s="13"/>
      <c r="K229" s="13"/>
      <c r="L229" s="18"/>
      <c r="M229" s="18"/>
      <c r="N229" s="18"/>
      <c r="O229" s="21" t="str">
        <f t="shared" ref="O229:O234" si="75">IF(AND(ISNUMBER(D229),ISNUMBER(H229)),SUM(D229)*H229,"")</f>
        <v/>
      </c>
      <c r="P229" s="61"/>
      <c r="Q229" s="65">
        <f t="shared" ref="Q229:Q234" si="76">IF(ISNUMBER(O229),1,0)</f>
        <v>0</v>
      </c>
      <c r="R229" s="65">
        <f t="shared" si="70"/>
        <v>1</v>
      </c>
      <c r="S229" s="65"/>
      <c r="T229" s="65"/>
    </row>
    <row r="230" spans="1:20" ht="52.5" x14ac:dyDescent="0.55000000000000004">
      <c r="A230" s="1">
        <f t="shared" si="69"/>
        <v>230</v>
      </c>
      <c r="B230" s="103" t="s">
        <v>180</v>
      </c>
      <c r="C230" s="94">
        <v>47</v>
      </c>
      <c r="D230" s="19"/>
      <c r="E230" s="13"/>
      <c r="F230" s="13"/>
      <c r="G230" s="13"/>
      <c r="H230" s="20">
        <v>0.05</v>
      </c>
      <c r="I230" s="13"/>
      <c r="J230" s="13"/>
      <c r="K230" s="13"/>
      <c r="L230" s="18"/>
      <c r="M230" s="18"/>
      <c r="N230" s="18"/>
      <c r="O230" s="21" t="str">
        <f t="shared" si="75"/>
        <v/>
      </c>
      <c r="P230" s="61"/>
      <c r="Q230" s="65">
        <f t="shared" si="76"/>
        <v>0</v>
      </c>
      <c r="R230" s="65">
        <f t="shared" si="70"/>
        <v>1</v>
      </c>
      <c r="S230" s="65"/>
      <c r="T230" s="65"/>
    </row>
    <row r="231" spans="1:20" ht="52.5" x14ac:dyDescent="0.55000000000000004">
      <c r="A231" s="1">
        <f t="shared" si="69"/>
        <v>231</v>
      </c>
      <c r="B231" s="103" t="s">
        <v>181</v>
      </c>
      <c r="C231" s="94">
        <v>47</v>
      </c>
      <c r="D231" s="19"/>
      <c r="E231" s="13"/>
      <c r="F231" s="13"/>
      <c r="G231" s="13"/>
      <c r="H231" s="20">
        <f>[1]Parameters!F76</f>
        <v>0</v>
      </c>
      <c r="I231" s="13"/>
      <c r="J231" s="13"/>
      <c r="K231" s="13"/>
      <c r="L231" s="18"/>
      <c r="M231" s="18"/>
      <c r="N231" s="18"/>
      <c r="O231" s="21" t="str">
        <f t="shared" si="75"/>
        <v/>
      </c>
      <c r="P231" s="61"/>
      <c r="Q231" s="65">
        <f t="shared" si="76"/>
        <v>0</v>
      </c>
      <c r="R231" s="65">
        <f t="shared" si="70"/>
        <v>1</v>
      </c>
      <c r="S231" s="65"/>
      <c r="T231" s="65"/>
    </row>
    <row r="232" spans="1:20" ht="52.5" x14ac:dyDescent="0.55000000000000004">
      <c r="A232" s="1">
        <f t="shared" si="69"/>
        <v>232</v>
      </c>
      <c r="B232" s="103" t="s">
        <v>182</v>
      </c>
      <c r="C232" s="94">
        <v>47</v>
      </c>
      <c r="D232" s="19"/>
      <c r="E232" s="13"/>
      <c r="F232" s="13"/>
      <c r="G232" s="13"/>
      <c r="H232" s="20">
        <f>[1]Parameters!F77</f>
        <v>0</v>
      </c>
      <c r="I232" s="13"/>
      <c r="J232" s="13"/>
      <c r="K232" s="13"/>
      <c r="L232" s="18"/>
      <c r="M232" s="18"/>
      <c r="N232" s="18"/>
      <c r="O232" s="21" t="str">
        <f t="shared" si="75"/>
        <v/>
      </c>
      <c r="P232" s="61"/>
      <c r="Q232" s="65">
        <f t="shared" si="76"/>
        <v>0</v>
      </c>
      <c r="R232" s="65">
        <f t="shared" si="70"/>
        <v>1</v>
      </c>
      <c r="S232" s="65"/>
      <c r="T232" s="65"/>
    </row>
    <row r="233" spans="1:20" x14ac:dyDescent="0.55000000000000004">
      <c r="A233" s="1">
        <f t="shared" si="69"/>
        <v>233</v>
      </c>
      <c r="B233" s="77" t="s">
        <v>183</v>
      </c>
      <c r="C233" s="94">
        <v>47</v>
      </c>
      <c r="D233" s="19"/>
      <c r="E233" s="13"/>
      <c r="F233" s="13"/>
      <c r="G233" s="13"/>
      <c r="H233" s="106">
        <v>5.0000000000000001E-3</v>
      </c>
      <c r="I233" s="13"/>
      <c r="J233" s="13"/>
      <c r="K233" s="13"/>
      <c r="L233" s="18"/>
      <c r="M233" s="18"/>
      <c r="N233" s="18"/>
      <c r="O233" s="108" t="str">
        <f t="shared" si="75"/>
        <v/>
      </c>
      <c r="P233" s="61"/>
      <c r="Q233" s="65">
        <f t="shared" si="76"/>
        <v>0</v>
      </c>
      <c r="R233" s="65">
        <f t="shared" si="70"/>
        <v>1</v>
      </c>
      <c r="S233" s="65"/>
      <c r="T233" s="65"/>
    </row>
    <row r="234" spans="1:20" ht="52.5" x14ac:dyDescent="0.55000000000000004">
      <c r="A234" s="1">
        <f t="shared" si="69"/>
        <v>234</v>
      </c>
      <c r="B234" s="77" t="s">
        <v>184</v>
      </c>
      <c r="C234" s="94">
        <v>47</v>
      </c>
      <c r="D234" s="19"/>
      <c r="E234" s="13"/>
      <c r="F234" s="13"/>
      <c r="G234" s="13"/>
      <c r="H234" s="20">
        <v>0.01</v>
      </c>
      <c r="I234" s="13"/>
      <c r="J234" s="13"/>
      <c r="K234" s="13"/>
      <c r="L234" s="18"/>
      <c r="M234" s="18"/>
      <c r="N234" s="18"/>
      <c r="O234" s="108" t="str">
        <f t="shared" si="75"/>
        <v/>
      </c>
      <c r="P234" s="61"/>
      <c r="Q234" s="65">
        <f t="shared" si="76"/>
        <v>0</v>
      </c>
      <c r="R234" s="65">
        <f t="shared" si="70"/>
        <v>1</v>
      </c>
      <c r="S234" s="65"/>
      <c r="T234" s="65"/>
    </row>
    <row r="235" spans="1:20" x14ac:dyDescent="0.55000000000000004">
      <c r="A235" s="1">
        <f t="shared" si="69"/>
        <v>235</v>
      </c>
      <c r="B235" s="17" t="s">
        <v>185</v>
      </c>
      <c r="C235" s="94">
        <v>47</v>
      </c>
      <c r="D235" s="18"/>
      <c r="E235" s="13"/>
      <c r="F235" s="13"/>
      <c r="G235" s="13"/>
      <c r="H235" s="18"/>
      <c r="I235" s="13"/>
      <c r="J235" s="13"/>
      <c r="K235" s="13"/>
      <c r="L235" s="18"/>
      <c r="M235" s="18"/>
      <c r="N235" s="18"/>
      <c r="O235" s="18"/>
      <c r="P235" s="61"/>
      <c r="Q235" s="65"/>
      <c r="R235" s="65">
        <f t="shared" si="70"/>
        <v>0</v>
      </c>
      <c r="S235" s="65"/>
      <c r="T235" s="65"/>
    </row>
    <row r="236" spans="1:20" x14ac:dyDescent="0.55000000000000004">
      <c r="A236" s="1">
        <f t="shared" si="69"/>
        <v>236</v>
      </c>
      <c r="B236" s="23" t="s">
        <v>186</v>
      </c>
      <c r="C236" s="94">
        <v>47</v>
      </c>
      <c r="D236" s="19"/>
      <c r="E236" s="13"/>
      <c r="F236" s="13"/>
      <c r="G236" s="13"/>
      <c r="H236" s="24">
        <v>0</v>
      </c>
      <c r="I236" s="13"/>
      <c r="J236" s="13"/>
      <c r="K236" s="13"/>
      <c r="L236" s="18"/>
      <c r="M236" s="18"/>
      <c r="N236" s="18"/>
      <c r="O236" s="21" t="str">
        <f>IF(AND(ISNUMBER(D236),ISNUMBER(H236)),SUM(D236)*H236,"")</f>
        <v/>
      </c>
      <c r="P236" s="61"/>
      <c r="Q236" s="65">
        <f t="shared" ref="Q236:Q240" si="77">IF(ISNUMBER(O236),1,0)</f>
        <v>0</v>
      </c>
      <c r="R236" s="65">
        <f t="shared" si="70"/>
        <v>1</v>
      </c>
      <c r="S236" s="65"/>
      <c r="T236" s="65"/>
    </row>
    <row r="237" spans="1:20" x14ac:dyDescent="0.55000000000000004">
      <c r="A237" s="1">
        <f t="shared" si="69"/>
        <v>237</v>
      </c>
      <c r="B237" s="104" t="s">
        <v>187</v>
      </c>
      <c r="C237" s="94">
        <v>47</v>
      </c>
      <c r="D237" s="19"/>
      <c r="E237" s="13"/>
      <c r="F237" s="13"/>
      <c r="G237" s="13"/>
      <c r="H237" s="24">
        <v>0</v>
      </c>
      <c r="I237" s="13"/>
      <c r="J237" s="13"/>
      <c r="K237" s="13"/>
      <c r="L237" s="18"/>
      <c r="M237" s="18"/>
      <c r="N237" s="18"/>
      <c r="O237" s="21" t="str">
        <f>IF(AND(ISNUMBER(D237),ISNUMBER(H237)),SUM(D237)*H237,"")</f>
        <v/>
      </c>
      <c r="P237" s="61"/>
      <c r="Q237" s="65">
        <f t="shared" si="77"/>
        <v>0</v>
      </c>
      <c r="R237" s="65">
        <f t="shared" si="70"/>
        <v>1</v>
      </c>
      <c r="S237" s="65"/>
      <c r="T237" s="65"/>
    </row>
    <row r="238" spans="1:20" ht="52.5" x14ac:dyDescent="0.55000000000000004">
      <c r="A238" s="1">
        <f t="shared" si="69"/>
        <v>238</v>
      </c>
      <c r="B238" s="23" t="s">
        <v>188</v>
      </c>
      <c r="C238" s="94">
        <v>47</v>
      </c>
      <c r="D238" s="19"/>
      <c r="E238" s="13"/>
      <c r="F238" s="13"/>
      <c r="G238" s="13"/>
      <c r="H238" s="20">
        <v>0</v>
      </c>
      <c r="I238" s="13"/>
      <c r="J238" s="13"/>
      <c r="K238" s="13"/>
      <c r="L238" s="18"/>
      <c r="M238" s="18"/>
      <c r="N238" s="18"/>
      <c r="O238" s="21" t="str">
        <f>IF(AND(ISNUMBER(D238),ISNUMBER(H238)),SUM(D238)*H238,"")</f>
        <v/>
      </c>
      <c r="P238" s="61"/>
      <c r="Q238" s="65">
        <f t="shared" si="77"/>
        <v>0</v>
      </c>
      <c r="R238" s="65">
        <f t="shared" si="70"/>
        <v>1</v>
      </c>
      <c r="S238" s="65"/>
      <c r="T238" s="65"/>
    </row>
    <row r="239" spans="1:20" x14ac:dyDescent="0.55000000000000004">
      <c r="A239" s="1">
        <f t="shared" si="69"/>
        <v>239</v>
      </c>
      <c r="B239" s="23" t="s">
        <v>178</v>
      </c>
      <c r="C239" s="94">
        <v>47</v>
      </c>
      <c r="D239" s="19"/>
      <c r="E239" s="13"/>
      <c r="F239" s="13"/>
      <c r="G239" s="13"/>
      <c r="H239" s="20">
        <v>0</v>
      </c>
      <c r="I239" s="13"/>
      <c r="J239" s="13"/>
      <c r="K239" s="13"/>
      <c r="L239" s="18"/>
      <c r="M239" s="18"/>
      <c r="N239" s="18"/>
      <c r="O239" s="21" t="str">
        <f>IF(AND(ISNUMBER(D239),ISNUMBER(H239)),SUM(D239)*H239,"")</f>
        <v/>
      </c>
      <c r="P239" s="61"/>
      <c r="Q239" s="65">
        <f t="shared" si="77"/>
        <v>0</v>
      </c>
      <c r="R239" s="65">
        <f t="shared" si="70"/>
        <v>1</v>
      </c>
      <c r="S239" s="65"/>
      <c r="T239" s="65"/>
    </row>
    <row r="240" spans="1:20" x14ac:dyDescent="0.55000000000000004">
      <c r="A240" s="1">
        <f t="shared" si="69"/>
        <v>240</v>
      </c>
      <c r="B240" s="17" t="s">
        <v>189</v>
      </c>
      <c r="C240" s="94">
        <v>47</v>
      </c>
      <c r="D240" s="19"/>
      <c r="E240" s="13"/>
      <c r="F240" s="13"/>
      <c r="G240" s="13"/>
      <c r="H240" s="20">
        <v>1</v>
      </c>
      <c r="I240" s="13"/>
      <c r="J240" s="13"/>
      <c r="K240" s="13"/>
      <c r="L240" s="18"/>
      <c r="M240" s="18"/>
      <c r="N240" s="18"/>
      <c r="O240" s="21" t="str">
        <f>IF(AND(ISNUMBER(D240),ISNUMBER(H240)),SUM(D240)*H240,"")</f>
        <v/>
      </c>
      <c r="P240" s="61"/>
      <c r="Q240" s="65">
        <f t="shared" si="77"/>
        <v>0</v>
      </c>
      <c r="R240" s="65">
        <f t="shared" si="70"/>
        <v>1</v>
      </c>
      <c r="S240" s="65"/>
      <c r="T240" s="65"/>
    </row>
    <row r="241" spans="1:20" ht="31.5" x14ac:dyDescent="0.55000000000000004">
      <c r="A241" s="1">
        <f t="shared" si="69"/>
        <v>241</v>
      </c>
      <c r="B241" s="50"/>
      <c r="C241" s="75"/>
      <c r="D241" s="51"/>
      <c r="E241" s="13"/>
      <c r="F241" s="13"/>
      <c r="G241" s="13"/>
      <c r="H241" s="52"/>
      <c r="I241" s="13"/>
      <c r="J241" s="13"/>
      <c r="K241" s="13"/>
      <c r="L241" s="53" t="s">
        <v>16</v>
      </c>
      <c r="M241" s="54"/>
      <c r="N241" s="55"/>
      <c r="O241" s="56" t="str">
        <f>IF(SUM(Q72:Q240)=94,SUM(O72:O240),"")</f>
        <v/>
      </c>
      <c r="P241" s="61"/>
      <c r="Q241" s="65"/>
      <c r="R241" s="65">
        <f>SUM(R72:R240)</f>
        <v>94</v>
      </c>
      <c r="S241" s="65"/>
      <c r="T241" s="65"/>
    </row>
    <row r="242" spans="1:20" x14ac:dyDescent="0.55000000000000004">
      <c r="A242" s="1">
        <f t="shared" si="69"/>
        <v>242</v>
      </c>
      <c r="B242" s="111"/>
      <c r="C242" s="112"/>
      <c r="D242" s="112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61"/>
      <c r="Q242" s="65"/>
      <c r="R242" s="65"/>
      <c r="S242" s="65"/>
      <c r="T242" s="65"/>
    </row>
    <row r="243" spans="1:20" ht="34.5" x14ac:dyDescent="0.55000000000000004">
      <c r="A243" s="1">
        <f t="shared" si="69"/>
        <v>243</v>
      </c>
      <c r="B243" s="112"/>
      <c r="C243" s="112"/>
      <c r="D243" s="112"/>
      <c r="E243" s="13"/>
      <c r="F243" s="13"/>
      <c r="G243" s="13"/>
      <c r="H243" s="13"/>
      <c r="I243" s="13"/>
      <c r="J243" s="13"/>
      <c r="K243" s="13"/>
      <c r="L243" s="57" t="s">
        <v>17</v>
      </c>
      <c r="M243" s="58"/>
      <c r="N243" s="59"/>
      <c r="O243" s="60" t="str">
        <f>IF(AND(ISNUMBER(O241),ISNUMBER(O66)),IF(O241&gt;0,O66/O241,""),"")</f>
        <v/>
      </c>
      <c r="P243" s="61"/>
      <c r="Q243" s="65"/>
      <c r="R243" s="65"/>
      <c r="S243" s="65"/>
      <c r="T243" s="65"/>
    </row>
    <row r="244" spans="1:20" x14ac:dyDescent="0.25">
      <c r="B244" s="113"/>
      <c r="C244" s="113"/>
      <c r="D244" s="114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5"/>
      <c r="R244" s="65"/>
      <c r="S244" s="65"/>
      <c r="T244" s="65"/>
    </row>
    <row r="245" spans="1:20" ht="17.25" x14ac:dyDescent="0.3"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62"/>
      <c r="Q245" s="65"/>
      <c r="R245" s="65"/>
      <c r="S245" s="65"/>
      <c r="T245" s="65"/>
    </row>
    <row r="246" spans="1:20" s="71" customFormat="1" x14ac:dyDescent="0.25">
      <c r="B246" s="72"/>
      <c r="C246" s="72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</row>
    <row r="247" spans="1:20" s="71" customFormat="1" x14ac:dyDescent="0.25">
      <c r="B247" s="72"/>
      <c r="C247" s="72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</row>
    <row r="248" spans="1:20" s="71" customFormat="1" x14ac:dyDescent="0.25">
      <c r="B248" s="72"/>
      <c r="C248" s="72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</row>
    <row r="249" spans="1:20" s="71" customFormat="1" x14ac:dyDescent="0.25">
      <c r="B249" s="72"/>
      <c r="C249" s="72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</row>
    <row r="250" spans="1:20" s="71" customFormat="1" x14ac:dyDescent="0.25">
      <c r="B250" s="72"/>
      <c r="C250" s="72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</row>
    <row r="251" spans="1:20" s="71" customFormat="1" x14ac:dyDescent="0.25">
      <c r="B251" s="72"/>
      <c r="C251" s="72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</row>
    <row r="252" spans="1:20" s="71" customFormat="1" x14ac:dyDescent="0.25">
      <c r="B252" s="72"/>
      <c r="C252" s="72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</row>
    <row r="253" spans="1:20" s="71" customFormat="1" x14ac:dyDescent="0.25">
      <c r="B253" s="72"/>
      <c r="C253" s="72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</row>
    <row r="254" spans="1:20" s="71" customFormat="1" x14ac:dyDescent="0.25">
      <c r="B254" s="72"/>
      <c r="C254" s="72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</row>
    <row r="255" spans="1:20" s="71" customFormat="1" x14ac:dyDescent="0.25">
      <c r="B255" s="72"/>
      <c r="C255" s="72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</row>
    <row r="256" spans="1:20" s="71" customFormat="1" x14ac:dyDescent="0.25">
      <c r="B256" s="72"/>
      <c r="C256" s="72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</row>
    <row r="257" spans="2:20" s="71" customFormat="1" x14ac:dyDescent="0.25">
      <c r="B257" s="72"/>
      <c r="C257" s="72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</row>
    <row r="258" spans="2:20" s="71" customFormat="1" x14ac:dyDescent="0.25">
      <c r="B258" s="72"/>
      <c r="C258" s="72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</row>
    <row r="259" spans="2:20" s="71" customFormat="1" x14ac:dyDescent="0.25">
      <c r="B259" s="72"/>
      <c r="C259" s="72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</row>
    <row r="260" spans="2:20" s="71" customFormat="1" x14ac:dyDescent="0.25">
      <c r="B260" s="72"/>
      <c r="C260" s="72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</row>
    <row r="261" spans="2:20" s="71" customFormat="1" x14ac:dyDescent="0.25">
      <c r="B261" s="72"/>
      <c r="C261" s="72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</row>
    <row r="262" spans="2:20" s="71" customFormat="1" x14ac:dyDescent="0.25">
      <c r="B262" s="72"/>
      <c r="C262" s="72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</row>
    <row r="263" spans="2:20" s="71" customFormat="1" x14ac:dyDescent="0.25">
      <c r="B263" s="72"/>
      <c r="C263" s="72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</row>
    <row r="264" spans="2:20" s="71" customFormat="1" x14ac:dyDescent="0.25">
      <c r="B264" s="72"/>
      <c r="C264" s="72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</row>
    <row r="265" spans="2:20" s="71" customFormat="1" x14ac:dyDescent="0.25">
      <c r="B265" s="72"/>
      <c r="C265" s="72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</row>
    <row r="266" spans="2:20" s="71" customFormat="1" x14ac:dyDescent="0.25">
      <c r="B266" s="72"/>
      <c r="C266" s="72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</row>
    <row r="267" spans="2:20" s="71" customFormat="1" x14ac:dyDescent="0.25">
      <c r="B267" s="72"/>
      <c r="C267" s="72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</row>
    <row r="268" spans="2:20" s="71" customFormat="1" x14ac:dyDescent="0.25">
      <c r="B268" s="72"/>
      <c r="C268" s="72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</row>
    <row r="269" spans="2:20" s="71" customFormat="1" x14ac:dyDescent="0.25">
      <c r="B269" s="72"/>
      <c r="C269" s="72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</row>
    <row r="270" spans="2:20" s="71" customFormat="1" x14ac:dyDescent="0.25">
      <c r="B270" s="72"/>
      <c r="C270" s="72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</row>
    <row r="271" spans="2:20" s="71" customFormat="1" x14ac:dyDescent="0.25">
      <c r="B271" s="72"/>
      <c r="C271" s="72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</row>
    <row r="272" spans="2:20" s="71" customFormat="1" x14ac:dyDescent="0.25">
      <c r="B272" s="72"/>
      <c r="C272" s="72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</row>
    <row r="273" spans="2:20" s="71" customFormat="1" x14ac:dyDescent="0.25">
      <c r="B273" s="72"/>
      <c r="C273" s="72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</row>
    <row r="274" spans="2:20" s="71" customFormat="1" x14ac:dyDescent="0.25">
      <c r="B274" s="72"/>
      <c r="C274" s="72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</row>
    <row r="275" spans="2:20" s="71" customFormat="1" x14ac:dyDescent="0.25">
      <c r="B275" s="72"/>
      <c r="C275" s="72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</row>
    <row r="276" spans="2:20" s="71" customFormat="1" x14ac:dyDescent="0.25">
      <c r="B276" s="72"/>
      <c r="C276" s="72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</row>
    <row r="277" spans="2:20" s="71" customFormat="1" x14ac:dyDescent="0.25">
      <c r="B277" s="72"/>
      <c r="C277" s="72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</row>
    <row r="278" spans="2:20" s="71" customFormat="1" x14ac:dyDescent="0.25">
      <c r="B278" s="72"/>
      <c r="C278" s="72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</row>
    <row r="279" spans="2:20" s="71" customFormat="1" x14ac:dyDescent="0.25">
      <c r="B279" s="72"/>
      <c r="C279" s="72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</row>
    <row r="280" spans="2:20" s="71" customFormat="1" x14ac:dyDescent="0.25">
      <c r="B280" s="72"/>
      <c r="C280" s="72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</row>
    <row r="281" spans="2:20" s="71" customFormat="1" x14ac:dyDescent="0.25">
      <c r="B281" s="72"/>
      <c r="C281" s="72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</row>
    <row r="282" spans="2:20" s="71" customFormat="1" x14ac:dyDescent="0.25">
      <c r="B282" s="72"/>
      <c r="C282" s="72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</row>
    <row r="283" spans="2:20" s="71" customFormat="1" x14ac:dyDescent="0.25">
      <c r="B283" s="72"/>
      <c r="C283" s="72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</row>
    <row r="284" spans="2:20" s="71" customFormat="1" x14ac:dyDescent="0.25">
      <c r="B284" s="72"/>
      <c r="C284" s="72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</row>
    <row r="285" spans="2:20" s="71" customFormat="1" x14ac:dyDescent="0.25">
      <c r="B285" s="72"/>
      <c r="C285" s="72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</row>
    <row r="286" spans="2:20" s="71" customFormat="1" x14ac:dyDescent="0.25">
      <c r="B286" s="72"/>
      <c r="C286" s="72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</row>
    <row r="287" spans="2:20" s="71" customFormat="1" x14ac:dyDescent="0.25">
      <c r="B287" s="72"/>
      <c r="C287" s="72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</row>
    <row r="288" spans="2:20" s="71" customFormat="1" x14ac:dyDescent="0.25">
      <c r="B288" s="72"/>
      <c r="C288" s="72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</row>
    <row r="289" spans="2:20" s="71" customFormat="1" x14ac:dyDescent="0.25">
      <c r="B289" s="72"/>
      <c r="C289" s="72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</row>
    <row r="290" spans="2:20" s="71" customFormat="1" x14ac:dyDescent="0.25">
      <c r="B290" s="72"/>
      <c r="C290" s="72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</row>
    <row r="291" spans="2:20" s="71" customFormat="1" x14ac:dyDescent="0.25">
      <c r="B291" s="72"/>
      <c r="C291" s="72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</row>
    <row r="292" spans="2:20" s="71" customFormat="1" x14ac:dyDescent="0.25">
      <c r="B292" s="72"/>
      <c r="C292" s="72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</row>
    <row r="293" spans="2:20" s="71" customFormat="1" x14ac:dyDescent="0.25">
      <c r="B293" s="72"/>
      <c r="C293" s="72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</row>
    <row r="294" spans="2:20" s="71" customFormat="1" x14ac:dyDescent="0.25">
      <c r="B294" s="72"/>
      <c r="C294" s="72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</row>
    <row r="295" spans="2:20" s="71" customFormat="1" x14ac:dyDescent="0.25">
      <c r="B295" s="72"/>
      <c r="C295" s="72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</row>
    <row r="296" spans="2:20" s="71" customFormat="1" x14ac:dyDescent="0.25">
      <c r="B296" s="72"/>
      <c r="C296" s="72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</row>
    <row r="297" spans="2:20" s="71" customFormat="1" x14ac:dyDescent="0.25">
      <c r="B297" s="72"/>
      <c r="C297" s="72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</row>
    <row r="298" spans="2:20" s="71" customFormat="1" x14ac:dyDescent="0.25">
      <c r="B298" s="72"/>
      <c r="C298" s="72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</row>
    <row r="299" spans="2:20" s="71" customFormat="1" x14ac:dyDescent="0.25">
      <c r="B299" s="72"/>
      <c r="C299" s="72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</row>
    <row r="300" spans="2:20" s="71" customFormat="1" x14ac:dyDescent="0.25">
      <c r="B300" s="72"/>
      <c r="C300" s="72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</row>
    <row r="301" spans="2:20" s="71" customFormat="1" x14ac:dyDescent="0.25">
      <c r="B301" s="72"/>
      <c r="C301" s="72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</row>
    <row r="302" spans="2:20" s="71" customFormat="1" x14ac:dyDescent="0.25">
      <c r="B302" s="72"/>
      <c r="C302" s="72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</row>
    <row r="303" spans="2:20" s="71" customFormat="1" x14ac:dyDescent="0.25">
      <c r="B303" s="72"/>
      <c r="C303" s="72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</row>
    <row r="304" spans="2:20" s="71" customFormat="1" x14ac:dyDescent="0.25">
      <c r="B304" s="72"/>
      <c r="C304" s="72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</row>
    <row r="305" spans="2:20" s="71" customFormat="1" x14ac:dyDescent="0.25">
      <c r="B305" s="72"/>
      <c r="C305" s="72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</row>
    <row r="306" spans="2:20" s="71" customFormat="1" x14ac:dyDescent="0.25">
      <c r="B306" s="72"/>
      <c r="C306" s="72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</row>
    <row r="307" spans="2:20" s="71" customFormat="1" x14ac:dyDescent="0.25">
      <c r="B307" s="72"/>
      <c r="C307" s="72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</row>
    <row r="308" spans="2:20" s="71" customFormat="1" x14ac:dyDescent="0.25">
      <c r="B308" s="72"/>
      <c r="C308" s="72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</row>
    <row r="309" spans="2:20" s="71" customFormat="1" x14ac:dyDescent="0.25">
      <c r="B309" s="72"/>
      <c r="C309" s="72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</row>
    <row r="310" spans="2:20" s="71" customFormat="1" x14ac:dyDescent="0.25">
      <c r="B310" s="72"/>
      <c r="C310" s="72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</row>
    <row r="311" spans="2:20" s="71" customFormat="1" x14ac:dyDescent="0.25">
      <c r="B311" s="72"/>
      <c r="C311" s="72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</row>
    <row r="312" spans="2:20" s="71" customFormat="1" x14ac:dyDescent="0.25">
      <c r="B312" s="72"/>
      <c r="C312" s="72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</row>
    <row r="313" spans="2:20" s="71" customFormat="1" x14ac:dyDescent="0.25">
      <c r="B313" s="72"/>
      <c r="C313" s="72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</row>
    <row r="314" spans="2:20" s="71" customFormat="1" x14ac:dyDescent="0.25">
      <c r="B314" s="72"/>
      <c r="C314" s="72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</row>
    <row r="315" spans="2:20" s="71" customFormat="1" x14ac:dyDescent="0.25">
      <c r="B315" s="72"/>
      <c r="C315" s="72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</row>
    <row r="316" spans="2:20" s="71" customFormat="1" x14ac:dyDescent="0.25">
      <c r="B316" s="72"/>
      <c r="C316" s="72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</row>
    <row r="317" spans="2:20" s="71" customFormat="1" x14ac:dyDescent="0.25">
      <c r="B317" s="72"/>
      <c r="C317" s="72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</row>
    <row r="318" spans="2:20" s="71" customFormat="1" x14ac:dyDescent="0.25">
      <c r="B318" s="72"/>
      <c r="C318" s="72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</row>
    <row r="319" spans="2:20" s="71" customFormat="1" x14ac:dyDescent="0.25">
      <c r="B319" s="72"/>
      <c r="C319" s="72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</row>
    <row r="320" spans="2:20" s="71" customFormat="1" x14ac:dyDescent="0.25">
      <c r="B320" s="72"/>
      <c r="C320" s="72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</row>
    <row r="321" spans="2:20" s="71" customFormat="1" x14ac:dyDescent="0.25">
      <c r="B321" s="72"/>
      <c r="C321" s="72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</row>
    <row r="322" spans="2:20" s="71" customFormat="1" x14ac:dyDescent="0.25">
      <c r="B322" s="72"/>
      <c r="C322" s="72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</row>
    <row r="323" spans="2:20" s="71" customFormat="1" x14ac:dyDescent="0.25">
      <c r="B323" s="72"/>
      <c r="C323" s="72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</row>
    <row r="324" spans="2:20" s="71" customFormat="1" x14ac:dyDescent="0.25">
      <c r="B324" s="72"/>
      <c r="C324" s="72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</row>
    <row r="325" spans="2:20" s="71" customFormat="1" x14ac:dyDescent="0.25">
      <c r="B325" s="72"/>
      <c r="C325" s="72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</row>
    <row r="326" spans="2:20" s="71" customFormat="1" x14ac:dyDescent="0.25">
      <c r="B326" s="72"/>
      <c r="C326" s="72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</row>
    <row r="327" spans="2:20" s="71" customFormat="1" x14ac:dyDescent="0.25">
      <c r="B327" s="72"/>
      <c r="C327" s="72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</row>
    <row r="328" spans="2:20" s="71" customFormat="1" x14ac:dyDescent="0.25">
      <c r="B328" s="72"/>
      <c r="C328" s="72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</row>
    <row r="329" spans="2:20" s="71" customFormat="1" x14ac:dyDescent="0.25">
      <c r="B329" s="72"/>
      <c r="C329" s="72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</row>
    <row r="330" spans="2:20" s="71" customFormat="1" x14ac:dyDescent="0.25">
      <c r="B330" s="72"/>
      <c r="C330" s="72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</row>
    <row r="331" spans="2:20" s="71" customFormat="1" x14ac:dyDescent="0.25">
      <c r="B331" s="72"/>
      <c r="C331" s="72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</row>
    <row r="332" spans="2:20" s="71" customFormat="1" x14ac:dyDescent="0.25">
      <c r="B332" s="72"/>
      <c r="C332" s="72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</row>
    <row r="333" spans="2:20" s="71" customFormat="1" x14ac:dyDescent="0.25">
      <c r="B333" s="72"/>
      <c r="C333" s="72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</row>
    <row r="334" spans="2:20" s="71" customFormat="1" x14ac:dyDescent="0.25">
      <c r="B334" s="72"/>
      <c r="C334" s="72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R334" s="73"/>
      <c r="S334" s="73"/>
      <c r="T334" s="73"/>
    </row>
    <row r="335" spans="2:20" s="71" customFormat="1" x14ac:dyDescent="0.25">
      <c r="B335" s="72"/>
      <c r="C335" s="72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R335" s="73"/>
      <c r="S335" s="73"/>
      <c r="T335" s="73"/>
    </row>
    <row r="336" spans="2:20" s="71" customFormat="1" x14ac:dyDescent="0.25">
      <c r="B336" s="72"/>
      <c r="C336" s="72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R336" s="73"/>
      <c r="S336" s="73"/>
      <c r="T336" s="73"/>
    </row>
    <row r="337" spans="2:20" s="71" customFormat="1" x14ac:dyDescent="0.25">
      <c r="B337" s="72"/>
      <c r="C337" s="72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R337" s="73"/>
      <c r="S337" s="73"/>
      <c r="T337" s="73"/>
    </row>
    <row r="338" spans="2:20" s="71" customFormat="1" x14ac:dyDescent="0.25">
      <c r="B338" s="72"/>
      <c r="C338" s="72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R338" s="73"/>
      <c r="S338" s="73"/>
      <c r="T338" s="73"/>
    </row>
    <row r="339" spans="2:20" s="71" customFormat="1" x14ac:dyDescent="0.25">
      <c r="B339" s="72"/>
      <c r="C339" s="72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R339" s="73"/>
      <c r="S339" s="73"/>
      <c r="T339" s="73"/>
    </row>
    <row r="340" spans="2:20" s="71" customFormat="1" x14ac:dyDescent="0.25">
      <c r="B340" s="72"/>
      <c r="C340" s="72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R340" s="73"/>
      <c r="S340" s="73"/>
      <c r="T340" s="73"/>
    </row>
    <row r="341" spans="2:20" s="71" customFormat="1" x14ac:dyDescent="0.25">
      <c r="B341" s="72"/>
      <c r="C341" s="72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R341" s="73"/>
      <c r="S341" s="73"/>
      <c r="T341" s="73"/>
    </row>
    <row r="342" spans="2:20" s="71" customFormat="1" x14ac:dyDescent="0.25">
      <c r="B342" s="72"/>
      <c r="C342" s="72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R342" s="73"/>
      <c r="S342" s="73"/>
      <c r="T342" s="73"/>
    </row>
    <row r="343" spans="2:20" s="71" customFormat="1" x14ac:dyDescent="0.25">
      <c r="B343" s="72"/>
      <c r="C343" s="72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R343" s="73"/>
      <c r="S343" s="73"/>
      <c r="T343" s="73"/>
    </row>
    <row r="344" spans="2:20" s="71" customFormat="1" x14ac:dyDescent="0.25">
      <c r="B344" s="72"/>
      <c r="C344" s="72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R344" s="73"/>
      <c r="S344" s="73"/>
      <c r="T344" s="73"/>
    </row>
    <row r="345" spans="2:20" s="71" customFormat="1" x14ac:dyDescent="0.25">
      <c r="B345" s="72"/>
      <c r="C345" s="72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R345" s="73"/>
      <c r="S345" s="73"/>
      <c r="T345" s="73"/>
    </row>
    <row r="346" spans="2:20" s="71" customFormat="1" x14ac:dyDescent="0.25">
      <c r="B346" s="72"/>
      <c r="C346" s="72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R346" s="73"/>
      <c r="S346" s="73"/>
      <c r="T346" s="73"/>
    </row>
    <row r="347" spans="2:20" s="71" customFormat="1" x14ac:dyDescent="0.25">
      <c r="B347" s="72"/>
      <c r="C347" s="72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R347" s="73"/>
      <c r="S347" s="73"/>
      <c r="T347" s="73"/>
    </row>
    <row r="348" spans="2:20" s="71" customFormat="1" x14ac:dyDescent="0.25">
      <c r="B348" s="72"/>
      <c r="C348" s="72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R348" s="73"/>
      <c r="S348" s="73"/>
      <c r="T348" s="73"/>
    </row>
    <row r="349" spans="2:20" s="71" customFormat="1" x14ac:dyDescent="0.25">
      <c r="B349" s="72"/>
      <c r="C349" s="72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R349" s="73"/>
      <c r="S349" s="73"/>
      <c r="T349" s="73"/>
    </row>
    <row r="350" spans="2:20" s="71" customFormat="1" x14ac:dyDescent="0.25">
      <c r="B350" s="72"/>
      <c r="C350" s="72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R350" s="73"/>
      <c r="S350" s="73"/>
      <c r="T350" s="73"/>
    </row>
    <row r="351" spans="2:20" s="71" customFormat="1" x14ac:dyDescent="0.25">
      <c r="B351" s="72"/>
      <c r="C351" s="72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</row>
    <row r="352" spans="2:20" s="71" customFormat="1" x14ac:dyDescent="0.25">
      <c r="B352" s="72"/>
      <c r="C352" s="72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</row>
    <row r="353" spans="2:16" s="71" customFormat="1" x14ac:dyDescent="0.25">
      <c r="B353" s="72"/>
      <c r="C353" s="72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</row>
    <row r="354" spans="2:16" s="71" customFormat="1" x14ac:dyDescent="0.25">
      <c r="B354" s="72"/>
      <c r="C354" s="72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</row>
    <row r="355" spans="2:16" s="71" customFormat="1" x14ac:dyDescent="0.25">
      <c r="B355" s="72"/>
      <c r="C355" s="72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</row>
    <row r="356" spans="2:16" s="71" customFormat="1" x14ac:dyDescent="0.25">
      <c r="B356" s="72"/>
      <c r="C356" s="72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</row>
    <row r="357" spans="2:16" s="71" customFormat="1" x14ac:dyDescent="0.25">
      <c r="B357" s="72"/>
      <c r="C357" s="72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</row>
    <row r="358" spans="2:16" s="71" customFormat="1" x14ac:dyDescent="0.25">
      <c r="B358" s="72"/>
      <c r="C358" s="72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</row>
    <row r="359" spans="2:16" s="71" customFormat="1" x14ac:dyDescent="0.25">
      <c r="B359" s="72"/>
      <c r="C359" s="72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</row>
    <row r="360" spans="2:16" s="71" customFormat="1" x14ac:dyDescent="0.25">
      <c r="B360" s="72"/>
      <c r="C360" s="72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</row>
    <row r="361" spans="2:16" s="71" customFormat="1" x14ac:dyDescent="0.25">
      <c r="B361" s="72"/>
      <c r="C361" s="72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</row>
    <row r="362" spans="2:16" s="71" customFormat="1" x14ac:dyDescent="0.25">
      <c r="B362" s="72"/>
      <c r="C362" s="72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</row>
    <row r="363" spans="2:16" s="71" customFormat="1" x14ac:dyDescent="0.25">
      <c r="B363" s="72"/>
      <c r="C363" s="72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</row>
    <row r="364" spans="2:16" s="71" customFormat="1" x14ac:dyDescent="0.25">
      <c r="B364" s="72"/>
      <c r="C364" s="72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</row>
    <row r="365" spans="2:16" s="71" customFormat="1" x14ac:dyDescent="0.25">
      <c r="B365" s="72"/>
      <c r="C365" s="72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</row>
    <row r="366" spans="2:16" s="71" customFormat="1" x14ac:dyDescent="0.25">
      <c r="B366" s="72"/>
      <c r="C366" s="72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</row>
    <row r="367" spans="2:16" s="71" customFormat="1" x14ac:dyDescent="0.25">
      <c r="B367" s="72"/>
      <c r="C367" s="72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</row>
    <row r="368" spans="2:16" s="71" customFormat="1" x14ac:dyDescent="0.25">
      <c r="B368" s="72"/>
      <c r="C368" s="72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</row>
    <row r="369" spans="2:16" s="71" customFormat="1" x14ac:dyDescent="0.25">
      <c r="B369" s="72"/>
      <c r="C369" s="72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</row>
    <row r="370" spans="2:16" s="71" customFormat="1" x14ac:dyDescent="0.25">
      <c r="B370" s="72"/>
      <c r="C370" s="72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</row>
    <row r="371" spans="2:16" s="71" customFormat="1" x14ac:dyDescent="0.25">
      <c r="B371" s="72"/>
      <c r="C371" s="72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</row>
    <row r="372" spans="2:16" s="71" customFormat="1" x14ac:dyDescent="0.25">
      <c r="B372" s="72"/>
      <c r="C372" s="72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</row>
    <row r="373" spans="2:16" s="71" customFormat="1" x14ac:dyDescent="0.25">
      <c r="B373" s="72"/>
      <c r="C373" s="72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</row>
    <row r="374" spans="2:16" s="71" customFormat="1" x14ac:dyDescent="0.25">
      <c r="B374" s="72"/>
      <c r="C374" s="72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</row>
    <row r="375" spans="2:16" s="71" customFormat="1" x14ac:dyDescent="0.25">
      <c r="B375" s="72"/>
      <c r="C375" s="72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</row>
    <row r="376" spans="2:16" s="71" customFormat="1" x14ac:dyDescent="0.25">
      <c r="B376" s="72"/>
      <c r="C376" s="72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</row>
    <row r="377" spans="2:16" s="71" customFormat="1" x14ac:dyDescent="0.25">
      <c r="B377" s="72"/>
      <c r="C377" s="72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</row>
    <row r="378" spans="2:16" s="71" customFormat="1" x14ac:dyDescent="0.25">
      <c r="B378" s="72"/>
      <c r="C378" s="72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</row>
    <row r="379" spans="2:16" s="71" customFormat="1" x14ac:dyDescent="0.25">
      <c r="B379" s="72"/>
      <c r="C379" s="72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</row>
    <row r="380" spans="2:16" s="71" customFormat="1" x14ac:dyDescent="0.25">
      <c r="B380" s="72"/>
      <c r="C380" s="72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</row>
    <row r="381" spans="2:16" s="71" customFormat="1" x14ac:dyDescent="0.25">
      <c r="B381" s="72"/>
      <c r="C381" s="72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</row>
    <row r="382" spans="2:16" s="71" customFormat="1" x14ac:dyDescent="0.25">
      <c r="B382" s="72"/>
      <c r="C382" s="72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</row>
    <row r="383" spans="2:16" s="71" customFormat="1" x14ac:dyDescent="0.25">
      <c r="B383" s="72"/>
      <c r="C383" s="72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</row>
    <row r="384" spans="2:16" s="71" customFormat="1" x14ac:dyDescent="0.25">
      <c r="B384" s="72"/>
      <c r="C384" s="72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</row>
    <row r="385" spans="2:16" s="71" customFormat="1" x14ac:dyDescent="0.25">
      <c r="B385" s="72"/>
      <c r="C385" s="72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</row>
    <row r="386" spans="2:16" s="71" customFormat="1" x14ac:dyDescent="0.25">
      <c r="B386" s="72"/>
      <c r="C386" s="72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</row>
    <row r="387" spans="2:16" s="71" customFormat="1" x14ac:dyDescent="0.25">
      <c r="B387" s="72"/>
      <c r="C387" s="72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</row>
    <row r="388" spans="2:16" s="71" customFormat="1" x14ac:dyDescent="0.25">
      <c r="B388" s="72"/>
      <c r="C388" s="72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</row>
    <row r="389" spans="2:16" s="71" customFormat="1" x14ac:dyDescent="0.25">
      <c r="B389" s="72"/>
      <c r="C389" s="72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</row>
    <row r="390" spans="2:16" s="71" customFormat="1" x14ac:dyDescent="0.25">
      <c r="B390" s="72"/>
      <c r="C390" s="72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</row>
    <row r="391" spans="2:16" s="71" customFormat="1" x14ac:dyDescent="0.25">
      <c r="B391" s="72"/>
      <c r="C391" s="72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</row>
    <row r="392" spans="2:16" s="71" customFormat="1" x14ac:dyDescent="0.25">
      <c r="B392" s="72"/>
      <c r="C392" s="72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</row>
    <row r="393" spans="2:16" s="71" customFormat="1" x14ac:dyDescent="0.25">
      <c r="B393" s="72"/>
      <c r="C393" s="72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</row>
    <row r="394" spans="2:16" s="71" customFormat="1" x14ac:dyDescent="0.25">
      <c r="B394" s="72"/>
      <c r="C394" s="72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</row>
    <row r="395" spans="2:16" s="71" customFormat="1" x14ac:dyDescent="0.25">
      <c r="B395" s="72"/>
      <c r="C395" s="72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</row>
    <row r="396" spans="2:16" s="71" customFormat="1" x14ac:dyDescent="0.25">
      <c r="B396" s="72"/>
      <c r="C396" s="72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</row>
    <row r="397" spans="2:16" s="71" customFormat="1" x14ac:dyDescent="0.25">
      <c r="B397" s="72"/>
      <c r="C397" s="72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</row>
    <row r="398" spans="2:16" s="71" customFormat="1" x14ac:dyDescent="0.25">
      <c r="B398" s="72"/>
      <c r="C398" s="72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</row>
    <row r="399" spans="2:16" s="71" customFormat="1" x14ac:dyDescent="0.25">
      <c r="B399" s="72"/>
      <c r="C399" s="72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</row>
    <row r="400" spans="2:16" s="71" customFormat="1" x14ac:dyDescent="0.25">
      <c r="B400" s="72"/>
      <c r="C400" s="72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</row>
    <row r="401" spans="2:16" s="71" customFormat="1" x14ac:dyDescent="0.25">
      <c r="B401" s="72"/>
      <c r="C401" s="72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</row>
    <row r="402" spans="2:16" s="71" customFormat="1" x14ac:dyDescent="0.25">
      <c r="B402" s="72"/>
      <c r="C402" s="72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</row>
    <row r="403" spans="2:16" s="71" customFormat="1" x14ac:dyDescent="0.25">
      <c r="B403" s="72"/>
      <c r="C403" s="72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</row>
    <row r="404" spans="2:16" s="71" customFormat="1" x14ac:dyDescent="0.25">
      <c r="B404" s="72"/>
      <c r="C404" s="72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</row>
    <row r="405" spans="2:16" s="71" customFormat="1" x14ac:dyDescent="0.25">
      <c r="B405" s="72"/>
      <c r="C405" s="72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</row>
    <row r="406" spans="2:16" s="71" customFormat="1" x14ac:dyDescent="0.25">
      <c r="B406" s="72"/>
      <c r="C406" s="72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</row>
    <row r="407" spans="2:16" s="71" customFormat="1" x14ac:dyDescent="0.25">
      <c r="B407" s="72"/>
      <c r="C407" s="72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</row>
    <row r="408" spans="2:16" s="71" customFormat="1" x14ac:dyDescent="0.25">
      <c r="B408" s="72"/>
      <c r="C408" s="72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</row>
    <row r="409" spans="2:16" s="71" customFormat="1" x14ac:dyDescent="0.25">
      <c r="B409" s="72"/>
      <c r="C409" s="72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</row>
    <row r="410" spans="2:16" s="71" customFormat="1" x14ac:dyDescent="0.25">
      <c r="B410" s="72"/>
      <c r="C410" s="72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</row>
    <row r="411" spans="2:16" s="71" customFormat="1" x14ac:dyDescent="0.25">
      <c r="B411" s="72"/>
      <c r="C411" s="72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</row>
    <row r="412" spans="2:16" s="71" customFormat="1" x14ac:dyDescent="0.25">
      <c r="B412" s="72"/>
      <c r="C412" s="72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</row>
    <row r="413" spans="2:16" s="71" customFormat="1" x14ac:dyDescent="0.25">
      <c r="B413" s="72"/>
      <c r="C413" s="72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</row>
    <row r="414" spans="2:16" s="71" customFormat="1" x14ac:dyDescent="0.25">
      <c r="B414" s="72"/>
      <c r="C414" s="72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</row>
    <row r="415" spans="2:16" s="71" customFormat="1" x14ac:dyDescent="0.25">
      <c r="B415" s="72"/>
      <c r="C415" s="72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</row>
    <row r="416" spans="2:16" s="71" customFormat="1" x14ac:dyDescent="0.25">
      <c r="B416" s="72"/>
      <c r="C416" s="72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</row>
    <row r="417" spans="2:16" s="71" customFormat="1" x14ac:dyDescent="0.25">
      <c r="B417" s="72"/>
      <c r="C417" s="72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</row>
    <row r="418" spans="2:16" s="71" customFormat="1" x14ac:dyDescent="0.25">
      <c r="B418" s="72"/>
      <c r="C418" s="72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</row>
    <row r="419" spans="2:16" s="71" customFormat="1" x14ac:dyDescent="0.25">
      <c r="B419" s="72"/>
      <c r="C419" s="72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</row>
    <row r="420" spans="2:16" s="71" customFormat="1" x14ac:dyDescent="0.25">
      <c r="B420" s="72"/>
      <c r="C420" s="72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</row>
    <row r="421" spans="2:16" s="71" customFormat="1" x14ac:dyDescent="0.25">
      <c r="B421" s="72"/>
      <c r="C421" s="72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</row>
    <row r="422" spans="2:16" s="71" customFormat="1" x14ac:dyDescent="0.25">
      <c r="B422" s="72"/>
      <c r="C422" s="72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</row>
    <row r="423" spans="2:16" s="71" customFormat="1" x14ac:dyDescent="0.25">
      <c r="B423" s="72"/>
      <c r="C423" s="72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</row>
    <row r="424" spans="2:16" s="71" customFormat="1" x14ac:dyDescent="0.25">
      <c r="B424" s="72"/>
      <c r="C424" s="72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</row>
    <row r="425" spans="2:16" s="71" customFormat="1" x14ac:dyDescent="0.25">
      <c r="B425" s="72"/>
      <c r="C425" s="72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</row>
    <row r="426" spans="2:16" s="71" customFormat="1" x14ac:dyDescent="0.25">
      <c r="B426" s="72"/>
      <c r="C426" s="72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</row>
    <row r="427" spans="2:16" s="71" customFormat="1" x14ac:dyDescent="0.25">
      <c r="B427" s="72"/>
      <c r="C427" s="72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</row>
    <row r="428" spans="2:16" s="71" customFormat="1" x14ac:dyDescent="0.25">
      <c r="B428" s="72"/>
      <c r="C428" s="72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</row>
    <row r="429" spans="2:16" s="71" customFormat="1" x14ac:dyDescent="0.25">
      <c r="B429" s="72"/>
      <c r="C429" s="72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</row>
    <row r="430" spans="2:16" s="71" customFormat="1" x14ac:dyDescent="0.25">
      <c r="B430" s="72"/>
      <c r="C430" s="72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</row>
    <row r="431" spans="2:16" s="71" customFormat="1" x14ac:dyDescent="0.25">
      <c r="B431" s="72"/>
      <c r="C431" s="72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</row>
    <row r="432" spans="2:16" s="71" customFormat="1" x14ac:dyDescent="0.25">
      <c r="B432" s="72"/>
      <c r="C432" s="72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</row>
    <row r="433" spans="2:16" s="71" customFormat="1" x14ac:dyDescent="0.25">
      <c r="B433" s="72"/>
      <c r="C433" s="72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</row>
    <row r="434" spans="2:16" s="71" customFormat="1" x14ac:dyDescent="0.25">
      <c r="B434" s="72"/>
      <c r="C434" s="72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</row>
    <row r="435" spans="2:16" s="71" customFormat="1" x14ac:dyDescent="0.25">
      <c r="B435" s="72"/>
      <c r="C435" s="72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</row>
    <row r="436" spans="2:16" s="71" customFormat="1" x14ac:dyDescent="0.25">
      <c r="B436" s="72"/>
      <c r="C436" s="72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</row>
    <row r="437" spans="2:16" s="71" customFormat="1" x14ac:dyDescent="0.25">
      <c r="B437" s="72"/>
      <c r="C437" s="72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</row>
    <row r="438" spans="2:16" s="71" customFormat="1" x14ac:dyDescent="0.25">
      <c r="B438" s="72"/>
      <c r="C438" s="72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</row>
    <row r="439" spans="2:16" s="71" customFormat="1" x14ac:dyDescent="0.25">
      <c r="B439" s="72"/>
      <c r="C439" s="72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</row>
    <row r="440" spans="2:16" s="71" customFormat="1" x14ac:dyDescent="0.25">
      <c r="B440" s="72"/>
      <c r="C440" s="72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</row>
    <row r="441" spans="2:16" s="71" customFormat="1" x14ac:dyDescent="0.25">
      <c r="B441" s="72"/>
      <c r="C441" s="72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</row>
    <row r="442" spans="2:16" s="71" customFormat="1" x14ac:dyDescent="0.25">
      <c r="B442" s="72"/>
      <c r="C442" s="72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</row>
    <row r="443" spans="2:16" s="71" customFormat="1" x14ac:dyDescent="0.25">
      <c r="B443" s="72"/>
      <c r="C443" s="72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</row>
    <row r="444" spans="2:16" s="71" customFormat="1" x14ac:dyDescent="0.25">
      <c r="B444" s="72"/>
      <c r="C444" s="72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</row>
    <row r="445" spans="2:16" s="71" customFormat="1" x14ac:dyDescent="0.25">
      <c r="B445" s="72"/>
      <c r="C445" s="72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</row>
    <row r="446" spans="2:16" s="71" customFormat="1" x14ac:dyDescent="0.25">
      <c r="B446" s="72"/>
      <c r="C446" s="72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</row>
    <row r="447" spans="2:16" s="71" customFormat="1" x14ac:dyDescent="0.25">
      <c r="B447" s="72"/>
      <c r="C447" s="72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</row>
    <row r="448" spans="2:16" s="71" customFormat="1" x14ac:dyDescent="0.25">
      <c r="B448" s="72"/>
      <c r="C448" s="72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</row>
    <row r="449" spans="2:16" s="71" customFormat="1" x14ac:dyDescent="0.25">
      <c r="B449" s="72"/>
      <c r="C449" s="72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</row>
    <row r="450" spans="2:16" s="71" customFormat="1" x14ac:dyDescent="0.25">
      <c r="B450" s="72"/>
      <c r="C450" s="72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</row>
    <row r="451" spans="2:16" s="71" customFormat="1" x14ac:dyDescent="0.25">
      <c r="B451" s="72"/>
      <c r="C451" s="72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</row>
    <row r="452" spans="2:16" s="71" customFormat="1" x14ac:dyDescent="0.25">
      <c r="B452" s="72"/>
      <c r="C452" s="72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</row>
    <row r="453" spans="2:16" s="71" customFormat="1" x14ac:dyDescent="0.25">
      <c r="B453" s="72"/>
      <c r="C453" s="72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</row>
    <row r="454" spans="2:16" s="71" customFormat="1" x14ac:dyDescent="0.25">
      <c r="B454" s="72"/>
      <c r="C454" s="72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</row>
    <row r="455" spans="2:16" s="71" customFormat="1" x14ac:dyDescent="0.25">
      <c r="B455" s="72"/>
      <c r="C455" s="72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</row>
    <row r="456" spans="2:16" s="71" customFormat="1" x14ac:dyDescent="0.25">
      <c r="B456" s="72"/>
      <c r="C456" s="72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</row>
    <row r="457" spans="2:16" s="71" customFormat="1" x14ac:dyDescent="0.25">
      <c r="B457" s="72"/>
      <c r="C457" s="72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</row>
    <row r="458" spans="2:16" s="71" customFormat="1" x14ac:dyDescent="0.25">
      <c r="B458" s="72"/>
      <c r="C458" s="72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</row>
    <row r="459" spans="2:16" s="71" customFormat="1" x14ac:dyDescent="0.25">
      <c r="B459" s="72"/>
      <c r="C459" s="72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</row>
    <row r="460" spans="2:16" s="71" customFormat="1" x14ac:dyDescent="0.25">
      <c r="B460" s="72"/>
      <c r="C460" s="72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</row>
    <row r="461" spans="2:16" s="71" customFormat="1" x14ac:dyDescent="0.25">
      <c r="B461" s="72"/>
      <c r="C461" s="72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</row>
    <row r="462" spans="2:16" s="71" customFormat="1" x14ac:dyDescent="0.25">
      <c r="B462" s="72"/>
      <c r="C462" s="72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</row>
    <row r="463" spans="2:16" s="71" customFormat="1" x14ac:dyDescent="0.25">
      <c r="B463" s="72"/>
      <c r="C463" s="72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</row>
    <row r="464" spans="2:16" s="71" customFormat="1" x14ac:dyDescent="0.25">
      <c r="B464" s="72"/>
      <c r="C464" s="72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</row>
    <row r="465" spans="2:16" s="71" customFormat="1" x14ac:dyDescent="0.25">
      <c r="B465" s="72"/>
      <c r="C465" s="72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</row>
    <row r="466" spans="2:16" s="71" customFormat="1" x14ac:dyDescent="0.25">
      <c r="B466" s="72"/>
      <c r="C466" s="72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</row>
    <row r="467" spans="2:16" s="71" customFormat="1" x14ac:dyDescent="0.25">
      <c r="B467" s="72"/>
      <c r="C467" s="72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</row>
    <row r="468" spans="2:16" s="71" customFormat="1" x14ac:dyDescent="0.25">
      <c r="B468" s="72"/>
      <c r="C468" s="72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</row>
    <row r="469" spans="2:16" s="71" customFormat="1" x14ac:dyDescent="0.25">
      <c r="B469" s="72"/>
      <c r="C469" s="72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</row>
    <row r="470" spans="2:16" s="71" customFormat="1" x14ac:dyDescent="0.25">
      <c r="B470" s="72"/>
      <c r="C470" s="72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</row>
    <row r="471" spans="2:16" s="71" customFormat="1" x14ac:dyDescent="0.25">
      <c r="B471" s="72"/>
      <c r="C471" s="72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</row>
    <row r="472" spans="2:16" s="71" customFormat="1" x14ac:dyDescent="0.25">
      <c r="B472" s="72"/>
      <c r="C472" s="72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</row>
    <row r="473" spans="2:16" s="71" customFormat="1" x14ac:dyDescent="0.25">
      <c r="B473" s="72"/>
      <c r="C473" s="72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</row>
    <row r="474" spans="2:16" s="71" customFormat="1" x14ac:dyDescent="0.25">
      <c r="B474" s="72"/>
      <c r="C474" s="72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</row>
    <row r="475" spans="2:16" s="71" customFormat="1" x14ac:dyDescent="0.25">
      <c r="B475" s="72"/>
      <c r="C475" s="72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</row>
    <row r="476" spans="2:16" s="71" customFormat="1" x14ac:dyDescent="0.25">
      <c r="B476" s="72"/>
      <c r="C476" s="72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</row>
    <row r="477" spans="2:16" s="71" customFormat="1" x14ac:dyDescent="0.25">
      <c r="B477" s="72"/>
      <c r="C477" s="72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</row>
    <row r="478" spans="2:16" s="71" customFormat="1" x14ac:dyDescent="0.25">
      <c r="B478" s="72"/>
      <c r="C478" s="72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</row>
    <row r="479" spans="2:16" s="71" customFormat="1" x14ac:dyDescent="0.25">
      <c r="B479" s="72"/>
      <c r="C479" s="72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</row>
    <row r="480" spans="2:16" s="71" customFormat="1" x14ac:dyDescent="0.25">
      <c r="B480" s="72"/>
      <c r="C480" s="72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</row>
    <row r="481" spans="2:16" s="71" customFormat="1" x14ac:dyDescent="0.25">
      <c r="B481" s="72"/>
      <c r="C481" s="72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</row>
    <row r="482" spans="2:16" s="71" customFormat="1" x14ac:dyDescent="0.25">
      <c r="B482" s="72"/>
      <c r="C482" s="72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</row>
    <row r="483" spans="2:16" s="71" customFormat="1" x14ac:dyDescent="0.25">
      <c r="B483" s="72"/>
      <c r="C483" s="72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</row>
    <row r="484" spans="2:16" s="71" customFormat="1" x14ac:dyDescent="0.25">
      <c r="B484" s="72"/>
      <c r="C484" s="72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</row>
    <row r="485" spans="2:16" s="71" customFormat="1" x14ac:dyDescent="0.25">
      <c r="B485" s="72"/>
      <c r="C485" s="72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</row>
    <row r="486" spans="2:16" s="71" customFormat="1" x14ac:dyDescent="0.25">
      <c r="B486" s="72"/>
      <c r="C486" s="72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</row>
    <row r="487" spans="2:16" s="71" customFormat="1" x14ac:dyDescent="0.25">
      <c r="B487" s="72"/>
      <c r="C487" s="72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</row>
    <row r="488" spans="2:16" s="71" customFormat="1" x14ac:dyDescent="0.25">
      <c r="B488" s="72"/>
      <c r="C488" s="72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</row>
    <row r="489" spans="2:16" s="71" customFormat="1" x14ac:dyDescent="0.25">
      <c r="B489" s="72"/>
      <c r="C489" s="72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</row>
    <row r="490" spans="2:16" s="71" customFormat="1" x14ac:dyDescent="0.25">
      <c r="B490" s="72"/>
      <c r="C490" s="72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</row>
    <row r="491" spans="2:16" s="71" customFormat="1" x14ac:dyDescent="0.25">
      <c r="B491" s="72"/>
      <c r="C491" s="72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</row>
    <row r="492" spans="2:16" s="71" customFormat="1" x14ac:dyDescent="0.25">
      <c r="B492" s="72"/>
      <c r="C492" s="72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</row>
    <row r="493" spans="2:16" s="71" customFormat="1" x14ac:dyDescent="0.25">
      <c r="B493" s="72"/>
      <c r="C493" s="72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</row>
    <row r="494" spans="2:16" s="71" customFormat="1" x14ac:dyDescent="0.25">
      <c r="B494" s="72"/>
      <c r="C494" s="72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</row>
    <row r="495" spans="2:16" s="71" customFormat="1" x14ac:dyDescent="0.25">
      <c r="B495" s="72"/>
      <c r="C495" s="72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</row>
    <row r="496" spans="2:16" s="71" customFormat="1" x14ac:dyDescent="0.25">
      <c r="B496" s="72"/>
      <c r="C496" s="72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</row>
    <row r="497" spans="2:16" s="71" customFormat="1" x14ac:dyDescent="0.25">
      <c r="B497" s="72"/>
      <c r="C497" s="72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</row>
    <row r="498" spans="2:16" s="71" customFormat="1" x14ac:dyDescent="0.25">
      <c r="B498" s="72"/>
      <c r="C498" s="72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</row>
    <row r="499" spans="2:16" s="71" customFormat="1" x14ac:dyDescent="0.25">
      <c r="B499" s="72"/>
      <c r="C499" s="72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</row>
    <row r="500" spans="2:16" s="71" customFormat="1" x14ac:dyDescent="0.25">
      <c r="B500" s="72"/>
      <c r="C500" s="72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</row>
    <row r="501" spans="2:16" s="71" customFormat="1" x14ac:dyDescent="0.25">
      <c r="B501" s="72"/>
      <c r="C501" s="72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</row>
    <row r="502" spans="2:16" s="71" customFormat="1" x14ac:dyDescent="0.25">
      <c r="B502" s="72"/>
      <c r="C502" s="72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</row>
    <row r="503" spans="2:16" s="71" customFormat="1" x14ac:dyDescent="0.25">
      <c r="B503" s="72"/>
      <c r="C503" s="72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</row>
    <row r="504" spans="2:16" s="71" customFormat="1" x14ac:dyDescent="0.25">
      <c r="B504" s="72"/>
      <c r="C504" s="72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</row>
    <row r="505" spans="2:16" s="71" customFormat="1" x14ac:dyDescent="0.25">
      <c r="B505" s="72"/>
      <c r="C505" s="72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</row>
    <row r="506" spans="2:16" s="71" customFormat="1" x14ac:dyDescent="0.25">
      <c r="B506" s="72"/>
      <c r="C506" s="72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</row>
    <row r="507" spans="2:16" s="71" customFormat="1" x14ac:dyDescent="0.25">
      <c r="B507" s="72"/>
      <c r="C507" s="72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</row>
    <row r="508" spans="2:16" s="71" customFormat="1" x14ac:dyDescent="0.25">
      <c r="B508" s="72"/>
      <c r="C508" s="72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</row>
    <row r="509" spans="2:16" s="71" customFormat="1" x14ac:dyDescent="0.25">
      <c r="B509" s="72"/>
      <c r="C509" s="72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</row>
    <row r="510" spans="2:16" s="71" customFormat="1" x14ac:dyDescent="0.25">
      <c r="B510" s="72"/>
      <c r="C510" s="72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</row>
    <row r="511" spans="2:16" s="71" customFormat="1" x14ac:dyDescent="0.25">
      <c r="B511" s="72"/>
      <c r="C511" s="72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</row>
    <row r="512" spans="2:16" s="71" customFormat="1" x14ac:dyDescent="0.25">
      <c r="B512" s="72"/>
      <c r="C512" s="72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</row>
    <row r="513" spans="2:16" s="71" customFormat="1" x14ac:dyDescent="0.25">
      <c r="B513" s="72"/>
      <c r="C513" s="72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</row>
    <row r="514" spans="2:16" s="71" customFormat="1" x14ac:dyDescent="0.25">
      <c r="B514" s="72"/>
      <c r="C514" s="72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</row>
    <row r="515" spans="2:16" s="71" customFormat="1" x14ac:dyDescent="0.25">
      <c r="B515" s="72"/>
      <c r="C515" s="72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</row>
    <row r="516" spans="2:16" s="71" customFormat="1" x14ac:dyDescent="0.25">
      <c r="B516" s="72"/>
      <c r="C516" s="72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</row>
    <row r="517" spans="2:16" s="71" customFormat="1" x14ac:dyDescent="0.25">
      <c r="B517" s="72"/>
      <c r="C517" s="72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</row>
    <row r="518" spans="2:16" s="71" customFormat="1" x14ac:dyDescent="0.25">
      <c r="B518" s="72"/>
      <c r="C518" s="72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</row>
    <row r="519" spans="2:16" s="71" customFormat="1" x14ac:dyDescent="0.25">
      <c r="B519" s="72"/>
      <c r="C519" s="72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</row>
    <row r="520" spans="2:16" s="71" customFormat="1" x14ac:dyDescent="0.25">
      <c r="B520" s="72"/>
      <c r="C520" s="72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</row>
    <row r="521" spans="2:16" s="71" customFormat="1" x14ac:dyDescent="0.25">
      <c r="B521" s="72"/>
      <c r="C521" s="72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</row>
    <row r="522" spans="2:16" s="71" customFormat="1" x14ac:dyDescent="0.25">
      <c r="B522" s="72"/>
      <c r="C522" s="72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</row>
    <row r="523" spans="2:16" s="71" customFormat="1" x14ac:dyDescent="0.25">
      <c r="B523" s="72"/>
      <c r="C523" s="72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</row>
    <row r="524" spans="2:16" s="71" customFormat="1" x14ac:dyDescent="0.25">
      <c r="B524" s="72"/>
      <c r="C524" s="72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</row>
    <row r="525" spans="2:16" s="71" customFormat="1" x14ac:dyDescent="0.25">
      <c r="B525" s="72"/>
      <c r="C525" s="72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</row>
    <row r="526" spans="2:16" s="71" customFormat="1" x14ac:dyDescent="0.25">
      <c r="B526" s="72"/>
      <c r="C526" s="72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</row>
    <row r="527" spans="2:16" s="71" customFormat="1" x14ac:dyDescent="0.25">
      <c r="B527" s="72"/>
      <c r="C527" s="72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</row>
    <row r="528" spans="2:16" s="71" customFormat="1" x14ac:dyDescent="0.25">
      <c r="B528" s="72"/>
      <c r="C528" s="72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</row>
    <row r="529" spans="2:16" s="71" customFormat="1" x14ac:dyDescent="0.25">
      <c r="B529" s="72"/>
      <c r="C529" s="72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</row>
    <row r="530" spans="2:16" s="71" customFormat="1" x14ac:dyDescent="0.25">
      <c r="B530" s="72"/>
      <c r="C530" s="72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</row>
    <row r="531" spans="2:16" s="71" customFormat="1" x14ac:dyDescent="0.25">
      <c r="B531" s="72"/>
      <c r="C531" s="72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</row>
    <row r="532" spans="2:16" s="71" customFormat="1" x14ac:dyDescent="0.25">
      <c r="B532" s="72"/>
      <c r="C532" s="72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</row>
    <row r="533" spans="2:16" s="71" customFormat="1" x14ac:dyDescent="0.25">
      <c r="B533" s="72"/>
      <c r="C533" s="72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</row>
    <row r="534" spans="2:16" s="71" customFormat="1" x14ac:dyDescent="0.25">
      <c r="B534" s="72"/>
      <c r="C534" s="72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</row>
    <row r="535" spans="2:16" s="71" customFormat="1" x14ac:dyDescent="0.25">
      <c r="B535" s="72"/>
      <c r="C535" s="72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</row>
    <row r="536" spans="2:16" s="71" customFormat="1" x14ac:dyDescent="0.25">
      <c r="B536" s="72"/>
      <c r="C536" s="72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</row>
    <row r="537" spans="2:16" s="71" customFormat="1" x14ac:dyDescent="0.25">
      <c r="B537" s="72"/>
      <c r="C537" s="72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</row>
    <row r="538" spans="2:16" s="71" customFormat="1" x14ac:dyDescent="0.25">
      <c r="B538" s="72"/>
      <c r="C538" s="72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</row>
    <row r="539" spans="2:16" s="71" customFormat="1" x14ac:dyDescent="0.25">
      <c r="B539" s="72"/>
      <c r="C539" s="72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</row>
    <row r="540" spans="2:16" s="71" customFormat="1" x14ac:dyDescent="0.25">
      <c r="B540" s="72"/>
      <c r="C540" s="72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</row>
    <row r="541" spans="2:16" s="71" customFormat="1" x14ac:dyDescent="0.25">
      <c r="B541" s="72"/>
      <c r="C541" s="72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</row>
    <row r="542" spans="2:16" s="71" customFormat="1" x14ac:dyDescent="0.25">
      <c r="B542" s="72"/>
      <c r="C542" s="72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</row>
    <row r="543" spans="2:16" s="71" customFormat="1" x14ac:dyDescent="0.25">
      <c r="B543" s="72"/>
      <c r="C543" s="72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</row>
    <row r="544" spans="2:16" s="71" customFormat="1" x14ac:dyDescent="0.25">
      <c r="B544" s="72"/>
      <c r="C544" s="72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</row>
    <row r="545" spans="2:16" s="71" customFormat="1" x14ac:dyDescent="0.25">
      <c r="B545" s="72"/>
      <c r="C545" s="72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</row>
    <row r="546" spans="2:16" s="71" customFormat="1" x14ac:dyDescent="0.25">
      <c r="B546" s="72"/>
      <c r="C546" s="72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</row>
    <row r="547" spans="2:16" s="71" customFormat="1" x14ac:dyDescent="0.25">
      <c r="B547" s="72"/>
      <c r="C547" s="72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</row>
    <row r="548" spans="2:16" s="71" customFormat="1" x14ac:dyDescent="0.25">
      <c r="B548" s="72"/>
      <c r="C548" s="72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</row>
    <row r="549" spans="2:16" s="71" customFormat="1" x14ac:dyDescent="0.25">
      <c r="B549" s="72"/>
      <c r="C549" s="72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</row>
    <row r="550" spans="2:16" s="71" customFormat="1" x14ac:dyDescent="0.25">
      <c r="B550" s="72"/>
      <c r="C550" s="72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</row>
    <row r="551" spans="2:16" s="71" customFormat="1" x14ac:dyDescent="0.25">
      <c r="B551" s="72"/>
      <c r="C551" s="72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</row>
    <row r="552" spans="2:16" s="71" customFormat="1" x14ac:dyDescent="0.25">
      <c r="B552" s="72"/>
      <c r="C552" s="72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</row>
    <row r="553" spans="2:16" s="71" customFormat="1" x14ac:dyDescent="0.25">
      <c r="B553" s="72"/>
      <c r="C553" s="72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</row>
    <row r="554" spans="2:16" s="71" customFormat="1" x14ac:dyDescent="0.25">
      <c r="B554" s="72"/>
      <c r="C554" s="72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</row>
    <row r="555" spans="2:16" s="71" customFormat="1" x14ac:dyDescent="0.25">
      <c r="B555" s="72"/>
      <c r="C555" s="72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</row>
    <row r="556" spans="2:16" s="71" customFormat="1" x14ac:dyDescent="0.25">
      <c r="B556" s="72"/>
      <c r="C556" s="72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</row>
    <row r="557" spans="2:16" s="71" customFormat="1" x14ac:dyDescent="0.25">
      <c r="B557" s="72"/>
      <c r="C557" s="72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</row>
    <row r="558" spans="2:16" s="71" customFormat="1" x14ac:dyDescent="0.25">
      <c r="B558" s="72"/>
      <c r="C558" s="72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</row>
    <row r="559" spans="2:16" s="71" customFormat="1" x14ac:dyDescent="0.25">
      <c r="B559" s="72"/>
      <c r="C559" s="72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</row>
    <row r="560" spans="2:16" s="71" customFormat="1" x14ac:dyDescent="0.25">
      <c r="B560" s="72"/>
      <c r="C560" s="72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</row>
    <row r="561" spans="2:16" s="71" customFormat="1" x14ac:dyDescent="0.25">
      <c r="B561" s="72"/>
      <c r="C561" s="72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</row>
    <row r="562" spans="2:16" s="71" customFormat="1" x14ac:dyDescent="0.25">
      <c r="B562" s="72"/>
      <c r="C562" s="72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</row>
    <row r="563" spans="2:16" s="71" customFormat="1" x14ac:dyDescent="0.25">
      <c r="B563" s="72"/>
      <c r="C563" s="72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</row>
    <row r="564" spans="2:16" s="71" customFormat="1" x14ac:dyDescent="0.25">
      <c r="B564" s="72"/>
      <c r="C564" s="72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</row>
    <row r="565" spans="2:16" s="71" customFormat="1" x14ac:dyDescent="0.25">
      <c r="B565" s="72"/>
      <c r="C565" s="72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</row>
    <row r="566" spans="2:16" s="71" customFormat="1" x14ac:dyDescent="0.25">
      <c r="B566" s="72"/>
      <c r="C566" s="72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</row>
    <row r="567" spans="2:16" s="71" customFormat="1" x14ac:dyDescent="0.25">
      <c r="B567" s="72"/>
      <c r="C567" s="72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</row>
    <row r="568" spans="2:16" s="71" customFormat="1" x14ac:dyDescent="0.25">
      <c r="B568" s="72"/>
      <c r="C568" s="72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</row>
    <row r="569" spans="2:16" s="71" customFormat="1" x14ac:dyDescent="0.25">
      <c r="B569" s="72"/>
      <c r="C569" s="72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</row>
    <row r="570" spans="2:16" s="71" customFormat="1" x14ac:dyDescent="0.25">
      <c r="B570" s="72"/>
      <c r="C570" s="72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</row>
    <row r="571" spans="2:16" s="71" customFormat="1" x14ac:dyDescent="0.25">
      <c r="B571" s="72"/>
      <c r="C571" s="72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</row>
    <row r="572" spans="2:16" s="71" customFormat="1" x14ac:dyDescent="0.25">
      <c r="B572" s="72"/>
      <c r="C572" s="72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</row>
    <row r="573" spans="2:16" s="71" customFormat="1" x14ac:dyDescent="0.25">
      <c r="B573" s="72"/>
      <c r="C573" s="72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</row>
    <row r="574" spans="2:16" s="71" customFormat="1" x14ac:dyDescent="0.25">
      <c r="B574" s="72"/>
      <c r="C574" s="72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</row>
    <row r="575" spans="2:16" s="71" customFormat="1" x14ac:dyDescent="0.25">
      <c r="B575" s="72"/>
      <c r="C575" s="72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</row>
    <row r="576" spans="2:16" s="71" customFormat="1" x14ac:dyDescent="0.25">
      <c r="B576" s="72"/>
      <c r="C576" s="72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</row>
    <row r="577" spans="2:16" s="71" customFormat="1" x14ac:dyDescent="0.25">
      <c r="B577" s="72"/>
      <c r="C577" s="72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</row>
    <row r="578" spans="2:16" s="71" customFormat="1" x14ac:dyDescent="0.25">
      <c r="B578" s="72"/>
      <c r="C578" s="72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</row>
    <row r="579" spans="2:16" s="71" customFormat="1" x14ac:dyDescent="0.25">
      <c r="B579" s="72"/>
      <c r="C579" s="72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</row>
    <row r="580" spans="2:16" s="71" customFormat="1" x14ac:dyDescent="0.25">
      <c r="B580" s="72"/>
      <c r="C580" s="72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</row>
    <row r="581" spans="2:16" s="71" customFormat="1" x14ac:dyDescent="0.25">
      <c r="B581" s="72"/>
      <c r="C581" s="72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</row>
    <row r="582" spans="2:16" s="71" customFormat="1" x14ac:dyDescent="0.25">
      <c r="B582" s="72"/>
      <c r="C582" s="72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</row>
    <row r="583" spans="2:16" s="71" customFormat="1" x14ac:dyDescent="0.25">
      <c r="B583" s="72"/>
      <c r="C583" s="72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</row>
    <row r="584" spans="2:16" s="71" customFormat="1" x14ac:dyDescent="0.25">
      <c r="B584" s="72"/>
      <c r="C584" s="72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</row>
    <row r="585" spans="2:16" s="71" customFormat="1" x14ac:dyDescent="0.25">
      <c r="B585" s="72"/>
      <c r="C585" s="72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</row>
    <row r="586" spans="2:16" s="71" customFormat="1" x14ac:dyDescent="0.25">
      <c r="B586" s="72"/>
      <c r="C586" s="72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</row>
    <row r="587" spans="2:16" s="71" customFormat="1" x14ac:dyDescent="0.25">
      <c r="B587" s="72"/>
      <c r="C587" s="72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</row>
    <row r="588" spans="2:16" s="71" customFormat="1" x14ac:dyDescent="0.25">
      <c r="B588" s="72"/>
      <c r="C588" s="72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</row>
    <row r="589" spans="2:16" s="71" customFormat="1" x14ac:dyDescent="0.25">
      <c r="B589" s="72"/>
      <c r="C589" s="72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</row>
    <row r="590" spans="2:16" s="71" customFormat="1" x14ac:dyDescent="0.25">
      <c r="B590" s="72"/>
      <c r="C590" s="72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</row>
    <row r="591" spans="2:16" s="71" customFormat="1" x14ac:dyDescent="0.25">
      <c r="B591" s="72"/>
      <c r="C591" s="72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</row>
    <row r="592" spans="2:16" s="71" customFormat="1" x14ac:dyDescent="0.25">
      <c r="B592" s="72"/>
      <c r="C592" s="72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</row>
    <row r="593" spans="2:16" s="71" customFormat="1" x14ac:dyDescent="0.25">
      <c r="B593" s="72"/>
      <c r="C593" s="72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</row>
    <row r="594" spans="2:16" s="71" customFormat="1" x14ac:dyDescent="0.25">
      <c r="B594" s="72"/>
      <c r="C594" s="72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</row>
    <row r="595" spans="2:16" s="71" customFormat="1" x14ac:dyDescent="0.25">
      <c r="B595" s="72"/>
      <c r="C595" s="72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</row>
    <row r="596" spans="2:16" s="71" customFormat="1" x14ac:dyDescent="0.25">
      <c r="B596" s="72"/>
      <c r="C596" s="72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</row>
    <row r="597" spans="2:16" s="71" customFormat="1" x14ac:dyDescent="0.25">
      <c r="B597" s="72"/>
      <c r="C597" s="72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</row>
    <row r="598" spans="2:16" s="71" customFormat="1" x14ac:dyDescent="0.25">
      <c r="B598" s="72"/>
      <c r="C598" s="72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</row>
    <row r="599" spans="2:16" s="71" customFormat="1" x14ac:dyDescent="0.25">
      <c r="B599" s="72"/>
      <c r="C599" s="72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</row>
    <row r="600" spans="2:16" s="71" customFormat="1" x14ac:dyDescent="0.25">
      <c r="B600" s="72"/>
      <c r="C600" s="72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</row>
    <row r="601" spans="2:16" s="71" customFormat="1" x14ac:dyDescent="0.25">
      <c r="B601" s="72"/>
      <c r="C601" s="72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</row>
    <row r="602" spans="2:16" s="71" customFormat="1" x14ac:dyDescent="0.25">
      <c r="B602" s="72"/>
      <c r="C602" s="72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</row>
    <row r="603" spans="2:16" s="71" customFormat="1" x14ac:dyDescent="0.25">
      <c r="B603" s="72"/>
      <c r="C603" s="72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</row>
    <row r="604" spans="2:16" s="71" customFormat="1" x14ac:dyDescent="0.25">
      <c r="B604" s="72"/>
      <c r="C604" s="72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</row>
    <row r="605" spans="2:16" s="71" customFormat="1" x14ac:dyDescent="0.25">
      <c r="B605" s="72"/>
      <c r="C605" s="72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</row>
    <row r="606" spans="2:16" s="71" customFormat="1" x14ac:dyDescent="0.25">
      <c r="B606" s="72"/>
      <c r="C606" s="72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</row>
    <row r="607" spans="2:16" s="71" customFormat="1" x14ac:dyDescent="0.25">
      <c r="B607" s="72"/>
      <c r="C607" s="72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</row>
    <row r="608" spans="2:16" s="71" customFormat="1" x14ac:dyDescent="0.25">
      <c r="B608" s="72"/>
      <c r="C608" s="72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</row>
    <row r="609" spans="2:16" s="71" customFormat="1" x14ac:dyDescent="0.25">
      <c r="B609" s="72"/>
      <c r="C609" s="72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</row>
    <row r="610" spans="2:16" s="71" customFormat="1" x14ac:dyDescent="0.25">
      <c r="B610" s="72"/>
      <c r="C610" s="72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</row>
    <row r="611" spans="2:16" s="71" customFormat="1" x14ac:dyDescent="0.25">
      <c r="B611" s="72"/>
      <c r="C611" s="72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</row>
    <row r="612" spans="2:16" s="71" customFormat="1" x14ac:dyDescent="0.25">
      <c r="B612" s="72"/>
      <c r="C612" s="72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</row>
    <row r="613" spans="2:16" s="71" customFormat="1" x14ac:dyDescent="0.25">
      <c r="B613" s="72"/>
      <c r="C613" s="72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</row>
    <row r="614" spans="2:16" s="71" customFormat="1" x14ac:dyDescent="0.25">
      <c r="B614" s="72"/>
      <c r="C614" s="72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</row>
    <row r="615" spans="2:16" s="71" customFormat="1" x14ac:dyDescent="0.25">
      <c r="B615" s="72"/>
      <c r="C615" s="72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</row>
    <row r="616" spans="2:16" s="71" customFormat="1" x14ac:dyDescent="0.25">
      <c r="B616" s="72"/>
      <c r="C616" s="72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</row>
    <row r="617" spans="2:16" s="71" customFormat="1" x14ac:dyDescent="0.25">
      <c r="B617" s="72"/>
      <c r="C617" s="72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</row>
    <row r="618" spans="2:16" s="71" customFormat="1" x14ac:dyDescent="0.25">
      <c r="B618" s="72"/>
      <c r="C618" s="72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</row>
    <row r="619" spans="2:16" s="71" customFormat="1" x14ac:dyDescent="0.25">
      <c r="B619" s="72"/>
      <c r="C619" s="72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</row>
    <row r="620" spans="2:16" s="71" customFormat="1" x14ac:dyDescent="0.25">
      <c r="B620" s="72"/>
      <c r="C620" s="72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</row>
    <row r="621" spans="2:16" s="71" customFormat="1" x14ac:dyDescent="0.25">
      <c r="B621" s="72"/>
      <c r="C621" s="72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</row>
    <row r="622" spans="2:16" s="71" customFormat="1" x14ac:dyDescent="0.25">
      <c r="B622" s="72"/>
      <c r="C622" s="72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</row>
    <row r="623" spans="2:16" s="71" customFormat="1" x14ac:dyDescent="0.25">
      <c r="B623" s="72"/>
      <c r="C623" s="72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</row>
    <row r="624" spans="2:16" s="71" customFormat="1" x14ac:dyDescent="0.25">
      <c r="B624" s="72"/>
      <c r="C624" s="72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</row>
    <row r="625" spans="2:16" s="71" customFormat="1" x14ac:dyDescent="0.25">
      <c r="B625" s="72"/>
      <c r="C625" s="72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</row>
    <row r="626" spans="2:16" s="71" customFormat="1" x14ac:dyDescent="0.25">
      <c r="B626" s="72"/>
      <c r="C626" s="72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</row>
    <row r="627" spans="2:16" s="71" customFormat="1" x14ac:dyDescent="0.25">
      <c r="B627" s="72"/>
      <c r="C627" s="72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</row>
    <row r="628" spans="2:16" s="71" customFormat="1" x14ac:dyDescent="0.25">
      <c r="B628" s="72"/>
      <c r="C628" s="72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</row>
    <row r="629" spans="2:16" s="71" customFormat="1" x14ac:dyDescent="0.25">
      <c r="B629" s="72"/>
      <c r="C629" s="72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</row>
    <row r="630" spans="2:16" s="71" customFormat="1" x14ac:dyDescent="0.25">
      <c r="B630" s="72"/>
      <c r="C630" s="72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</row>
    <row r="631" spans="2:16" s="71" customFormat="1" x14ac:dyDescent="0.25">
      <c r="B631" s="72"/>
      <c r="C631" s="72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</row>
    <row r="632" spans="2:16" s="71" customFormat="1" x14ac:dyDescent="0.25">
      <c r="B632" s="72"/>
      <c r="C632" s="72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</row>
    <row r="633" spans="2:16" s="71" customFormat="1" x14ac:dyDescent="0.25">
      <c r="B633" s="72"/>
      <c r="C633" s="72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</row>
    <row r="634" spans="2:16" s="71" customFormat="1" x14ac:dyDescent="0.25">
      <c r="B634" s="72"/>
      <c r="C634" s="72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</row>
    <row r="635" spans="2:16" s="71" customFormat="1" x14ac:dyDescent="0.25">
      <c r="B635" s="72"/>
      <c r="C635" s="72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</row>
    <row r="636" spans="2:16" s="71" customFormat="1" x14ac:dyDescent="0.25">
      <c r="B636" s="72"/>
      <c r="C636" s="72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</row>
    <row r="637" spans="2:16" s="71" customFormat="1" x14ac:dyDescent="0.25">
      <c r="B637" s="72"/>
      <c r="C637" s="72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</row>
    <row r="638" spans="2:16" s="71" customFormat="1" x14ac:dyDescent="0.25">
      <c r="B638" s="72"/>
      <c r="C638" s="72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</row>
    <row r="639" spans="2:16" s="71" customFormat="1" x14ac:dyDescent="0.25">
      <c r="B639" s="72"/>
      <c r="C639" s="72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</row>
    <row r="640" spans="2:16" s="71" customFormat="1" x14ac:dyDescent="0.25">
      <c r="B640" s="72"/>
      <c r="C640" s="72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</row>
    <row r="641" spans="2:16" s="71" customFormat="1" x14ac:dyDescent="0.25">
      <c r="B641" s="72"/>
      <c r="C641" s="72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</row>
    <row r="642" spans="2:16" s="71" customFormat="1" x14ac:dyDescent="0.25">
      <c r="B642" s="72"/>
      <c r="C642" s="72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</row>
    <row r="643" spans="2:16" s="71" customFormat="1" x14ac:dyDescent="0.25">
      <c r="B643" s="72"/>
      <c r="C643" s="72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</row>
    <row r="644" spans="2:16" s="71" customFormat="1" x14ac:dyDescent="0.25">
      <c r="B644" s="72"/>
      <c r="C644" s="72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</row>
    <row r="645" spans="2:16" s="71" customFormat="1" x14ac:dyDescent="0.25">
      <c r="B645" s="72"/>
      <c r="C645" s="72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</row>
    <row r="646" spans="2:16" s="71" customFormat="1" x14ac:dyDescent="0.25">
      <c r="B646" s="72"/>
      <c r="C646" s="72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</row>
    <row r="647" spans="2:16" s="71" customFormat="1" x14ac:dyDescent="0.25">
      <c r="B647" s="72"/>
      <c r="C647" s="72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</row>
    <row r="648" spans="2:16" s="71" customFormat="1" x14ac:dyDescent="0.25">
      <c r="B648" s="72"/>
      <c r="C648" s="72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</row>
    <row r="649" spans="2:16" s="71" customFormat="1" x14ac:dyDescent="0.25">
      <c r="B649" s="72"/>
      <c r="C649" s="72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</row>
    <row r="650" spans="2:16" s="71" customFormat="1" x14ac:dyDescent="0.25">
      <c r="B650" s="72"/>
      <c r="C650" s="72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</row>
    <row r="651" spans="2:16" s="71" customFormat="1" x14ac:dyDescent="0.25">
      <c r="B651" s="72"/>
      <c r="C651" s="72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</row>
    <row r="652" spans="2:16" s="71" customFormat="1" x14ac:dyDescent="0.25">
      <c r="B652" s="72"/>
      <c r="C652" s="72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</row>
    <row r="653" spans="2:16" s="71" customFormat="1" x14ac:dyDescent="0.25">
      <c r="B653" s="72"/>
      <c r="C653" s="72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</row>
    <row r="654" spans="2:16" s="71" customFormat="1" x14ac:dyDescent="0.25">
      <c r="B654" s="72"/>
      <c r="C654" s="72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</row>
    <row r="655" spans="2:16" s="71" customFormat="1" x14ac:dyDescent="0.25">
      <c r="B655" s="72"/>
      <c r="C655" s="72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</row>
    <row r="656" spans="2:16" s="71" customFormat="1" x14ac:dyDescent="0.25">
      <c r="B656" s="72"/>
      <c r="C656" s="72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</row>
    <row r="657" spans="2:16" s="71" customFormat="1" x14ac:dyDescent="0.25">
      <c r="B657" s="72"/>
      <c r="C657" s="72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</row>
    <row r="658" spans="2:16" s="71" customFormat="1" x14ac:dyDescent="0.25">
      <c r="B658" s="72"/>
      <c r="C658" s="72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</row>
    <row r="659" spans="2:16" s="71" customFormat="1" x14ac:dyDescent="0.25">
      <c r="B659" s="72"/>
      <c r="C659" s="72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</row>
    <row r="660" spans="2:16" s="71" customFormat="1" x14ac:dyDescent="0.25">
      <c r="B660" s="72"/>
      <c r="C660" s="72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</row>
    <row r="661" spans="2:16" s="71" customFormat="1" x14ac:dyDescent="0.25">
      <c r="B661" s="72"/>
      <c r="C661" s="72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</row>
    <row r="662" spans="2:16" s="71" customFormat="1" x14ac:dyDescent="0.25">
      <c r="B662" s="72"/>
      <c r="C662" s="72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</row>
    <row r="663" spans="2:16" s="71" customFormat="1" x14ac:dyDescent="0.25">
      <c r="B663" s="72"/>
      <c r="C663" s="72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</row>
    <row r="664" spans="2:16" s="71" customFormat="1" x14ac:dyDescent="0.25">
      <c r="B664" s="72"/>
      <c r="C664" s="72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</row>
    <row r="665" spans="2:16" s="71" customFormat="1" x14ac:dyDescent="0.25">
      <c r="B665" s="72"/>
      <c r="C665" s="72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</row>
    <row r="666" spans="2:16" s="71" customFormat="1" x14ac:dyDescent="0.25">
      <c r="B666" s="72"/>
      <c r="C666" s="72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</row>
    <row r="667" spans="2:16" s="71" customFormat="1" x14ac:dyDescent="0.25">
      <c r="B667" s="72"/>
      <c r="C667" s="72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</row>
    <row r="668" spans="2:16" s="71" customFormat="1" x14ac:dyDescent="0.25">
      <c r="B668" s="72"/>
      <c r="C668" s="72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</row>
    <row r="669" spans="2:16" s="71" customFormat="1" x14ac:dyDescent="0.25">
      <c r="B669" s="72"/>
      <c r="C669" s="72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</row>
    <row r="670" spans="2:16" s="71" customFormat="1" x14ac:dyDescent="0.25">
      <c r="B670" s="72"/>
      <c r="C670" s="72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</row>
    <row r="671" spans="2:16" s="71" customFormat="1" x14ac:dyDescent="0.25">
      <c r="B671" s="72"/>
      <c r="C671" s="72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</row>
    <row r="672" spans="2:16" s="71" customFormat="1" x14ac:dyDescent="0.25">
      <c r="B672" s="72"/>
      <c r="C672" s="72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</row>
    <row r="673" spans="2:16" s="71" customFormat="1" x14ac:dyDescent="0.25">
      <c r="B673" s="72"/>
      <c r="C673" s="72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</row>
    <row r="674" spans="2:16" s="71" customFormat="1" x14ac:dyDescent="0.25">
      <c r="B674" s="72"/>
      <c r="C674" s="72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</row>
    <row r="675" spans="2:16" s="71" customFormat="1" x14ac:dyDescent="0.25">
      <c r="B675" s="72"/>
      <c r="C675" s="72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</row>
    <row r="676" spans="2:16" s="71" customFormat="1" x14ac:dyDescent="0.25">
      <c r="B676" s="72"/>
      <c r="C676" s="72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</row>
    <row r="677" spans="2:16" s="71" customFormat="1" x14ac:dyDescent="0.25">
      <c r="B677" s="72"/>
      <c r="C677" s="72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</row>
    <row r="678" spans="2:16" s="71" customFormat="1" x14ac:dyDescent="0.25">
      <c r="B678" s="72"/>
      <c r="C678" s="72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</row>
    <row r="679" spans="2:16" s="71" customFormat="1" x14ac:dyDescent="0.25">
      <c r="B679" s="72"/>
      <c r="C679" s="72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</row>
    <row r="680" spans="2:16" s="71" customFormat="1" x14ac:dyDescent="0.25">
      <c r="B680" s="72"/>
      <c r="C680" s="72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</row>
    <row r="681" spans="2:16" s="71" customFormat="1" x14ac:dyDescent="0.25">
      <c r="B681" s="72"/>
      <c r="C681" s="72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</row>
    <row r="682" spans="2:16" s="71" customFormat="1" x14ac:dyDescent="0.25">
      <c r="B682" s="72"/>
      <c r="C682" s="72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</row>
    <row r="683" spans="2:16" s="71" customFormat="1" x14ac:dyDescent="0.25">
      <c r="B683" s="72"/>
      <c r="C683" s="72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</row>
    <row r="684" spans="2:16" s="71" customFormat="1" x14ac:dyDescent="0.25">
      <c r="B684" s="72"/>
      <c r="C684" s="72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</row>
    <row r="685" spans="2:16" s="71" customFormat="1" x14ac:dyDescent="0.25">
      <c r="B685" s="72"/>
      <c r="C685" s="72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</row>
    <row r="686" spans="2:16" s="71" customFormat="1" x14ac:dyDescent="0.25">
      <c r="B686" s="72"/>
      <c r="C686" s="72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</row>
    <row r="687" spans="2:16" s="71" customFormat="1" x14ac:dyDescent="0.25">
      <c r="B687" s="72"/>
      <c r="C687" s="72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</row>
    <row r="688" spans="2:16" s="71" customFormat="1" x14ac:dyDescent="0.25">
      <c r="B688" s="72"/>
      <c r="C688" s="72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</row>
    <row r="689" spans="2:16" s="71" customFormat="1" x14ac:dyDescent="0.25">
      <c r="B689" s="72"/>
      <c r="C689" s="72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</row>
    <row r="690" spans="2:16" s="71" customFormat="1" x14ac:dyDescent="0.25">
      <c r="B690" s="72"/>
      <c r="C690" s="72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</row>
    <row r="691" spans="2:16" s="71" customFormat="1" x14ac:dyDescent="0.25">
      <c r="B691" s="72"/>
      <c r="C691" s="72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</row>
    <row r="692" spans="2:16" s="71" customFormat="1" x14ac:dyDescent="0.25">
      <c r="B692" s="72"/>
      <c r="C692" s="72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</row>
    <row r="693" spans="2:16" s="71" customFormat="1" x14ac:dyDescent="0.25">
      <c r="B693" s="72"/>
      <c r="C693" s="72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</row>
    <row r="694" spans="2:16" s="71" customFormat="1" x14ac:dyDescent="0.25">
      <c r="B694" s="72"/>
      <c r="C694" s="72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</row>
    <row r="695" spans="2:16" s="71" customFormat="1" x14ac:dyDescent="0.25">
      <c r="B695" s="72"/>
      <c r="C695" s="72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</row>
    <row r="696" spans="2:16" s="71" customFormat="1" x14ac:dyDescent="0.25">
      <c r="B696" s="72"/>
      <c r="C696" s="72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</row>
    <row r="697" spans="2:16" s="71" customFormat="1" x14ac:dyDescent="0.25">
      <c r="B697" s="72"/>
      <c r="C697" s="72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</row>
    <row r="698" spans="2:16" s="71" customFormat="1" x14ac:dyDescent="0.25">
      <c r="B698" s="72"/>
      <c r="C698" s="72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</row>
    <row r="699" spans="2:16" s="71" customFormat="1" x14ac:dyDescent="0.25">
      <c r="B699" s="72"/>
      <c r="C699" s="72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</row>
    <row r="700" spans="2:16" s="71" customFormat="1" x14ac:dyDescent="0.25">
      <c r="B700" s="72"/>
      <c r="C700" s="72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</row>
    <row r="701" spans="2:16" s="71" customFormat="1" x14ac:dyDescent="0.25">
      <c r="B701" s="72"/>
      <c r="C701" s="72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</row>
    <row r="702" spans="2:16" s="71" customFormat="1" x14ac:dyDescent="0.25">
      <c r="B702" s="72"/>
      <c r="C702" s="72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</row>
    <row r="703" spans="2:16" s="71" customFormat="1" x14ac:dyDescent="0.25">
      <c r="B703" s="72"/>
      <c r="C703" s="72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</row>
    <row r="704" spans="2:16" s="71" customFormat="1" x14ac:dyDescent="0.25">
      <c r="B704" s="72"/>
      <c r="C704" s="72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</row>
    <row r="705" spans="2:16" s="71" customFormat="1" x14ac:dyDescent="0.25">
      <c r="B705" s="72"/>
      <c r="C705" s="72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</row>
    <row r="706" spans="2:16" s="71" customFormat="1" x14ac:dyDescent="0.25">
      <c r="B706" s="72"/>
      <c r="C706" s="72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</row>
    <row r="707" spans="2:16" s="71" customFormat="1" x14ac:dyDescent="0.25">
      <c r="B707" s="72"/>
      <c r="C707" s="72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</row>
    <row r="708" spans="2:16" s="71" customFormat="1" x14ac:dyDescent="0.25">
      <c r="B708" s="72"/>
      <c r="C708" s="72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</row>
    <row r="709" spans="2:16" s="71" customFormat="1" x14ac:dyDescent="0.25">
      <c r="B709" s="72"/>
      <c r="C709" s="72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</row>
    <row r="710" spans="2:16" s="71" customFormat="1" x14ac:dyDescent="0.25">
      <c r="B710" s="72"/>
      <c r="C710" s="72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</row>
    <row r="711" spans="2:16" s="71" customFormat="1" x14ac:dyDescent="0.25">
      <c r="B711" s="72"/>
      <c r="C711" s="72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</row>
    <row r="712" spans="2:16" s="71" customFormat="1" x14ac:dyDescent="0.25">
      <c r="B712" s="72"/>
      <c r="C712" s="72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</row>
    <row r="713" spans="2:16" s="71" customFormat="1" x14ac:dyDescent="0.25">
      <c r="B713" s="72"/>
      <c r="C713" s="72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</row>
    <row r="714" spans="2:16" s="71" customFormat="1" x14ac:dyDescent="0.25">
      <c r="B714" s="72"/>
      <c r="C714" s="72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</row>
    <row r="715" spans="2:16" s="71" customFormat="1" x14ac:dyDescent="0.25">
      <c r="B715" s="72"/>
      <c r="C715" s="72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</row>
    <row r="716" spans="2:16" s="71" customFormat="1" x14ac:dyDescent="0.25">
      <c r="B716" s="72"/>
      <c r="C716" s="72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</row>
    <row r="717" spans="2:16" s="71" customFormat="1" x14ac:dyDescent="0.25">
      <c r="B717" s="72"/>
      <c r="C717" s="72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</row>
    <row r="718" spans="2:16" s="71" customFormat="1" x14ac:dyDescent="0.25">
      <c r="B718" s="72"/>
      <c r="C718" s="72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</row>
    <row r="719" spans="2:16" s="71" customFormat="1" x14ac:dyDescent="0.25">
      <c r="B719" s="72"/>
      <c r="C719" s="72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</row>
    <row r="720" spans="2:16" s="71" customFormat="1" x14ac:dyDescent="0.25">
      <c r="B720" s="72"/>
      <c r="C720" s="72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</row>
    <row r="721" spans="2:16" s="71" customFormat="1" x14ac:dyDescent="0.25">
      <c r="B721" s="72"/>
      <c r="C721" s="72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</row>
    <row r="722" spans="2:16" s="71" customFormat="1" x14ac:dyDescent="0.25">
      <c r="B722" s="72"/>
      <c r="C722" s="72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</row>
    <row r="723" spans="2:16" s="71" customFormat="1" x14ac:dyDescent="0.25">
      <c r="B723" s="72"/>
      <c r="C723" s="72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</row>
    <row r="724" spans="2:16" s="71" customFormat="1" x14ac:dyDescent="0.25">
      <c r="B724" s="72"/>
      <c r="C724" s="72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</row>
    <row r="725" spans="2:16" s="71" customFormat="1" x14ac:dyDescent="0.25">
      <c r="B725" s="72"/>
      <c r="C725" s="72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</row>
    <row r="726" spans="2:16" s="71" customFormat="1" x14ac:dyDescent="0.25">
      <c r="B726" s="72"/>
      <c r="C726" s="72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</row>
    <row r="727" spans="2:16" s="71" customFormat="1" x14ac:dyDescent="0.25">
      <c r="B727" s="72"/>
      <c r="C727" s="72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</row>
    <row r="728" spans="2:16" s="71" customFormat="1" x14ac:dyDescent="0.25">
      <c r="B728" s="72"/>
      <c r="C728" s="72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</row>
    <row r="729" spans="2:16" s="71" customFormat="1" x14ac:dyDescent="0.25">
      <c r="B729" s="72"/>
      <c r="C729" s="72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</row>
    <row r="730" spans="2:16" s="71" customFormat="1" x14ac:dyDescent="0.25">
      <c r="B730" s="72"/>
      <c r="C730" s="72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</row>
    <row r="731" spans="2:16" s="71" customFormat="1" x14ac:dyDescent="0.25">
      <c r="B731" s="72"/>
      <c r="C731" s="72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</row>
    <row r="732" spans="2:16" s="71" customFormat="1" x14ac:dyDescent="0.25">
      <c r="B732" s="72"/>
      <c r="C732" s="72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</row>
    <row r="733" spans="2:16" s="71" customFormat="1" x14ac:dyDescent="0.25">
      <c r="B733" s="72"/>
      <c r="C733" s="72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</row>
    <row r="734" spans="2:16" s="71" customFormat="1" x14ac:dyDescent="0.25">
      <c r="B734" s="72"/>
      <c r="C734" s="72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</row>
    <row r="735" spans="2:16" s="71" customFormat="1" x14ac:dyDescent="0.25">
      <c r="B735" s="72"/>
      <c r="C735" s="72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</row>
    <row r="736" spans="2:16" s="71" customFormat="1" x14ac:dyDescent="0.25">
      <c r="B736" s="72"/>
      <c r="C736" s="72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</row>
    <row r="737" spans="2:16" s="71" customFormat="1" x14ac:dyDescent="0.25">
      <c r="B737" s="72"/>
      <c r="C737" s="72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</row>
    <row r="738" spans="2:16" s="71" customFormat="1" x14ac:dyDescent="0.25">
      <c r="B738" s="72"/>
      <c r="C738" s="72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</row>
    <row r="739" spans="2:16" s="71" customFormat="1" x14ac:dyDescent="0.25">
      <c r="B739" s="72"/>
      <c r="C739" s="72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</row>
    <row r="740" spans="2:16" s="71" customFormat="1" x14ac:dyDescent="0.25">
      <c r="B740" s="72"/>
      <c r="C740" s="72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</row>
    <row r="741" spans="2:16" s="71" customFormat="1" x14ac:dyDescent="0.25">
      <c r="B741" s="72"/>
      <c r="C741" s="72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</row>
    <row r="742" spans="2:16" s="71" customFormat="1" x14ac:dyDescent="0.25">
      <c r="B742" s="72"/>
      <c r="C742" s="72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</row>
    <row r="743" spans="2:16" s="71" customFormat="1" x14ac:dyDescent="0.25">
      <c r="B743" s="72"/>
      <c r="C743" s="72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</row>
    <row r="744" spans="2:16" s="71" customFormat="1" x14ac:dyDescent="0.25">
      <c r="B744" s="72"/>
      <c r="C744" s="72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</row>
    <row r="745" spans="2:16" s="71" customFormat="1" x14ac:dyDescent="0.25">
      <c r="B745" s="72"/>
      <c r="C745" s="72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</row>
    <row r="746" spans="2:16" s="71" customFormat="1" x14ac:dyDescent="0.25">
      <c r="B746" s="72"/>
      <c r="C746" s="72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</row>
    <row r="747" spans="2:16" s="71" customFormat="1" x14ac:dyDescent="0.25">
      <c r="B747" s="72"/>
      <c r="C747" s="72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</row>
    <row r="748" spans="2:16" s="71" customFormat="1" x14ac:dyDescent="0.25">
      <c r="B748" s="72"/>
      <c r="C748" s="72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</row>
    <row r="749" spans="2:16" s="71" customFormat="1" x14ac:dyDescent="0.25">
      <c r="B749" s="72"/>
      <c r="C749" s="72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</row>
    <row r="750" spans="2:16" s="71" customFormat="1" x14ac:dyDescent="0.25">
      <c r="B750" s="72"/>
      <c r="C750" s="72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</row>
    <row r="751" spans="2:16" s="71" customFormat="1" x14ac:dyDescent="0.25">
      <c r="B751" s="72"/>
      <c r="C751" s="72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</row>
    <row r="752" spans="2:16" s="71" customFormat="1" x14ac:dyDescent="0.25">
      <c r="B752" s="72"/>
      <c r="C752" s="72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</row>
    <row r="753" spans="2:16" s="71" customFormat="1" x14ac:dyDescent="0.25">
      <c r="B753" s="72"/>
      <c r="C753" s="72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</row>
    <row r="754" spans="2:16" s="71" customFormat="1" x14ac:dyDescent="0.25">
      <c r="B754" s="72"/>
      <c r="C754" s="72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</row>
    <row r="755" spans="2:16" s="71" customFormat="1" x14ac:dyDescent="0.25">
      <c r="B755" s="72"/>
      <c r="C755" s="72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</row>
    <row r="756" spans="2:16" s="71" customFormat="1" x14ac:dyDescent="0.25">
      <c r="B756" s="72"/>
      <c r="C756" s="72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</row>
    <row r="757" spans="2:16" s="71" customFormat="1" x14ac:dyDescent="0.25">
      <c r="B757" s="72"/>
      <c r="C757" s="72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</row>
    <row r="758" spans="2:16" s="71" customFormat="1" x14ac:dyDescent="0.25">
      <c r="B758" s="72"/>
      <c r="C758" s="72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</row>
    <row r="759" spans="2:16" s="71" customFormat="1" x14ac:dyDescent="0.25">
      <c r="B759" s="72"/>
      <c r="C759" s="72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</row>
    <row r="760" spans="2:16" s="71" customFormat="1" x14ac:dyDescent="0.25">
      <c r="B760" s="72"/>
      <c r="C760" s="72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</row>
    <row r="761" spans="2:16" s="71" customFormat="1" x14ac:dyDescent="0.25">
      <c r="B761" s="72"/>
      <c r="C761" s="72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</row>
    <row r="762" spans="2:16" s="71" customFormat="1" x14ac:dyDescent="0.25">
      <c r="B762" s="72"/>
      <c r="C762" s="72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</row>
    <row r="763" spans="2:16" s="71" customFormat="1" x14ac:dyDescent="0.25">
      <c r="B763" s="72"/>
      <c r="C763" s="72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</row>
    <row r="764" spans="2:16" s="71" customFormat="1" x14ac:dyDescent="0.25">
      <c r="B764" s="72"/>
      <c r="C764" s="72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</row>
    <row r="765" spans="2:16" s="71" customFormat="1" x14ac:dyDescent="0.25">
      <c r="B765" s="72"/>
      <c r="C765" s="72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</row>
    <row r="766" spans="2:16" s="71" customFormat="1" x14ac:dyDescent="0.25">
      <c r="B766" s="72"/>
      <c r="C766" s="72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</row>
    <row r="767" spans="2:16" s="71" customFormat="1" x14ac:dyDescent="0.25">
      <c r="B767" s="72"/>
      <c r="C767" s="72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</row>
    <row r="768" spans="2:16" s="71" customFormat="1" x14ac:dyDescent="0.25">
      <c r="B768" s="72"/>
      <c r="C768" s="72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</row>
    <row r="769" spans="2:16" s="71" customFormat="1" x14ac:dyDescent="0.25">
      <c r="B769" s="72"/>
      <c r="C769" s="72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</row>
    <row r="770" spans="2:16" s="71" customFormat="1" x14ac:dyDescent="0.25">
      <c r="B770" s="72"/>
      <c r="C770" s="72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</row>
    <row r="771" spans="2:16" s="71" customFormat="1" x14ac:dyDescent="0.25">
      <c r="B771" s="72"/>
      <c r="C771" s="72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</row>
    <row r="772" spans="2:16" s="71" customFormat="1" x14ac:dyDescent="0.25">
      <c r="B772" s="72"/>
      <c r="C772" s="72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</row>
    <row r="773" spans="2:16" s="71" customFormat="1" x14ac:dyDescent="0.25">
      <c r="B773" s="72"/>
      <c r="C773" s="72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</row>
    <row r="774" spans="2:16" s="71" customFormat="1" x14ac:dyDescent="0.25">
      <c r="B774" s="72"/>
      <c r="C774" s="72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</row>
    <row r="775" spans="2:16" s="71" customFormat="1" x14ac:dyDescent="0.25">
      <c r="B775" s="72"/>
      <c r="C775" s="72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</row>
    <row r="776" spans="2:16" s="71" customFormat="1" x14ac:dyDescent="0.25">
      <c r="B776" s="72"/>
      <c r="C776" s="72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</row>
    <row r="777" spans="2:16" s="71" customFormat="1" x14ac:dyDescent="0.25">
      <c r="B777" s="72"/>
      <c r="C777" s="72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</row>
    <row r="778" spans="2:16" s="71" customFormat="1" x14ac:dyDescent="0.25">
      <c r="B778" s="72"/>
      <c r="C778" s="72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</row>
    <row r="779" spans="2:16" s="71" customFormat="1" x14ac:dyDescent="0.25">
      <c r="B779" s="72"/>
      <c r="C779" s="72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</row>
    <row r="780" spans="2:16" s="71" customFormat="1" x14ac:dyDescent="0.25">
      <c r="B780" s="72"/>
      <c r="C780" s="72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</row>
    <row r="781" spans="2:16" s="71" customFormat="1" x14ac:dyDescent="0.25">
      <c r="B781" s="72"/>
      <c r="C781" s="72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</row>
    <row r="782" spans="2:16" s="71" customFormat="1" x14ac:dyDescent="0.25">
      <c r="B782" s="72"/>
      <c r="C782" s="72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</row>
    <row r="783" spans="2:16" s="71" customFormat="1" x14ac:dyDescent="0.25">
      <c r="B783" s="72"/>
      <c r="C783" s="72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</row>
    <row r="784" spans="2:16" s="71" customFormat="1" x14ac:dyDescent="0.25">
      <c r="B784" s="72"/>
      <c r="C784" s="72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</row>
    <row r="785" spans="2:16" s="71" customFormat="1" x14ac:dyDescent="0.25">
      <c r="B785" s="72"/>
      <c r="C785" s="72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</row>
    <row r="786" spans="2:16" s="71" customFormat="1" x14ac:dyDescent="0.25">
      <c r="B786" s="72"/>
      <c r="C786" s="72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</row>
    <row r="787" spans="2:16" s="71" customFormat="1" x14ac:dyDescent="0.25">
      <c r="B787" s="72"/>
      <c r="C787" s="72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</row>
    <row r="788" spans="2:16" s="71" customFormat="1" x14ac:dyDescent="0.25">
      <c r="B788" s="72"/>
      <c r="C788" s="72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</row>
    <row r="789" spans="2:16" s="71" customFormat="1" x14ac:dyDescent="0.25">
      <c r="B789" s="72"/>
      <c r="C789" s="72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</row>
    <row r="790" spans="2:16" s="71" customFormat="1" x14ac:dyDescent="0.25">
      <c r="B790" s="72"/>
      <c r="C790" s="72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</row>
    <row r="791" spans="2:16" s="71" customFormat="1" x14ac:dyDescent="0.25">
      <c r="B791" s="72"/>
      <c r="C791" s="72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</row>
    <row r="792" spans="2:16" s="71" customFormat="1" x14ac:dyDescent="0.25">
      <c r="B792" s="72"/>
      <c r="C792" s="72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</row>
    <row r="793" spans="2:16" s="71" customFormat="1" x14ac:dyDescent="0.25">
      <c r="B793" s="72"/>
      <c r="C793" s="72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</row>
    <row r="794" spans="2:16" s="71" customFormat="1" x14ac:dyDescent="0.25">
      <c r="B794" s="72"/>
      <c r="C794" s="72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</row>
    <row r="795" spans="2:16" s="71" customFormat="1" x14ac:dyDescent="0.25">
      <c r="B795" s="72"/>
      <c r="C795" s="72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</row>
    <row r="796" spans="2:16" s="71" customFormat="1" x14ac:dyDescent="0.25">
      <c r="B796" s="72"/>
      <c r="C796" s="72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</row>
    <row r="797" spans="2:16" s="71" customFormat="1" x14ac:dyDescent="0.25">
      <c r="B797" s="72"/>
      <c r="C797" s="72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</row>
    <row r="798" spans="2:16" s="71" customFormat="1" x14ac:dyDescent="0.25">
      <c r="B798" s="72"/>
      <c r="C798" s="72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</row>
    <row r="799" spans="2:16" s="71" customFormat="1" x14ac:dyDescent="0.25">
      <c r="B799" s="72"/>
      <c r="C799" s="72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</row>
    <row r="800" spans="2:16" s="71" customFormat="1" x14ac:dyDescent="0.25">
      <c r="B800" s="72"/>
      <c r="C800" s="72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</row>
    <row r="801" spans="2:16" s="71" customFormat="1" x14ac:dyDescent="0.25">
      <c r="B801" s="72"/>
      <c r="C801" s="72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</row>
    <row r="802" spans="2:16" s="71" customFormat="1" x14ac:dyDescent="0.25">
      <c r="B802" s="72"/>
      <c r="C802" s="72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</row>
    <row r="803" spans="2:16" s="71" customFormat="1" x14ac:dyDescent="0.25">
      <c r="B803" s="72"/>
      <c r="C803" s="72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</row>
    <row r="804" spans="2:16" s="71" customFormat="1" x14ac:dyDescent="0.25">
      <c r="B804" s="72"/>
      <c r="C804" s="72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</row>
    <row r="805" spans="2:16" s="71" customFormat="1" x14ac:dyDescent="0.25">
      <c r="B805" s="72"/>
      <c r="C805" s="72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</row>
    <row r="806" spans="2:16" s="71" customFormat="1" x14ac:dyDescent="0.25">
      <c r="B806" s="72"/>
      <c r="C806" s="72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</row>
    <row r="807" spans="2:16" s="71" customFormat="1" x14ac:dyDescent="0.25">
      <c r="B807" s="72"/>
      <c r="C807" s="72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</row>
    <row r="808" spans="2:16" s="71" customFormat="1" x14ac:dyDescent="0.25">
      <c r="B808" s="72"/>
      <c r="C808" s="72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</row>
    <row r="809" spans="2:16" s="71" customFormat="1" x14ac:dyDescent="0.25">
      <c r="B809" s="72"/>
      <c r="C809" s="72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</row>
    <row r="810" spans="2:16" s="71" customFormat="1" x14ac:dyDescent="0.25">
      <c r="B810" s="72"/>
      <c r="C810" s="72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</row>
    <row r="811" spans="2:16" s="71" customFormat="1" x14ac:dyDescent="0.25">
      <c r="B811" s="72"/>
      <c r="C811" s="72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</row>
    <row r="812" spans="2:16" s="71" customFormat="1" x14ac:dyDescent="0.25">
      <c r="B812" s="72"/>
      <c r="C812" s="72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</row>
    <row r="813" spans="2:16" s="71" customFormat="1" x14ac:dyDescent="0.25">
      <c r="B813" s="72"/>
      <c r="C813" s="72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</row>
    <row r="814" spans="2:16" s="71" customFormat="1" x14ac:dyDescent="0.25">
      <c r="B814" s="72"/>
      <c r="C814" s="72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</row>
    <row r="815" spans="2:16" s="71" customFormat="1" x14ac:dyDescent="0.25">
      <c r="B815" s="72"/>
      <c r="C815" s="72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</row>
    <row r="816" spans="2:16" s="71" customFormat="1" x14ac:dyDescent="0.25">
      <c r="B816" s="72"/>
      <c r="C816" s="72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</row>
    <row r="817" spans="2:16" s="71" customFormat="1" x14ac:dyDescent="0.25">
      <c r="B817" s="72"/>
      <c r="C817" s="72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</row>
    <row r="818" spans="2:16" s="71" customFormat="1" x14ac:dyDescent="0.25">
      <c r="B818" s="72"/>
      <c r="C818" s="72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</row>
    <row r="819" spans="2:16" s="71" customFormat="1" x14ac:dyDescent="0.25">
      <c r="B819" s="72"/>
      <c r="C819" s="72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</row>
    <row r="820" spans="2:16" s="71" customFormat="1" x14ac:dyDescent="0.25">
      <c r="B820" s="72"/>
      <c r="C820" s="72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</row>
    <row r="821" spans="2:16" s="71" customFormat="1" x14ac:dyDescent="0.25">
      <c r="B821" s="72"/>
      <c r="C821" s="72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</row>
    <row r="822" spans="2:16" s="71" customFormat="1" x14ac:dyDescent="0.25">
      <c r="B822" s="72"/>
      <c r="C822" s="72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</row>
    <row r="823" spans="2:16" s="71" customFormat="1" x14ac:dyDescent="0.25">
      <c r="B823" s="72"/>
      <c r="C823" s="72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</row>
    <row r="824" spans="2:16" s="71" customFormat="1" x14ac:dyDescent="0.25">
      <c r="B824" s="72"/>
      <c r="C824" s="72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</row>
    <row r="825" spans="2:16" s="71" customFormat="1" x14ac:dyDescent="0.25">
      <c r="B825" s="72"/>
      <c r="C825" s="72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</row>
    <row r="826" spans="2:16" s="71" customFormat="1" x14ac:dyDescent="0.25">
      <c r="B826" s="72"/>
      <c r="C826" s="72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</row>
    <row r="827" spans="2:16" s="71" customFormat="1" x14ac:dyDescent="0.25">
      <c r="B827" s="72"/>
      <c r="C827" s="72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</row>
    <row r="828" spans="2:16" s="71" customFormat="1" x14ac:dyDescent="0.25">
      <c r="B828" s="72"/>
      <c r="C828" s="72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</row>
    <row r="829" spans="2:16" s="71" customFormat="1" x14ac:dyDescent="0.25">
      <c r="B829" s="72"/>
      <c r="C829" s="72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</row>
    <row r="830" spans="2:16" s="71" customFormat="1" x14ac:dyDescent="0.25">
      <c r="B830" s="72"/>
      <c r="C830" s="72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</row>
    <row r="831" spans="2:16" s="71" customFormat="1" x14ac:dyDescent="0.25">
      <c r="B831" s="72"/>
      <c r="C831" s="72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</row>
    <row r="832" spans="2:16" s="71" customFormat="1" x14ac:dyDescent="0.25">
      <c r="B832" s="72"/>
      <c r="C832" s="72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</row>
    <row r="833" spans="2:16" s="71" customFormat="1" x14ac:dyDescent="0.25">
      <c r="B833" s="72"/>
      <c r="C833" s="72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</row>
    <row r="834" spans="2:16" s="71" customFormat="1" x14ac:dyDescent="0.25">
      <c r="B834" s="72"/>
      <c r="C834" s="72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</row>
    <row r="835" spans="2:16" s="71" customFormat="1" x14ac:dyDescent="0.25">
      <c r="B835" s="72"/>
      <c r="C835" s="72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</row>
    <row r="836" spans="2:16" s="71" customFormat="1" x14ac:dyDescent="0.25">
      <c r="B836" s="72"/>
      <c r="C836" s="72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</row>
    <row r="837" spans="2:16" s="71" customFormat="1" x14ac:dyDescent="0.25">
      <c r="B837" s="72"/>
      <c r="C837" s="72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</row>
    <row r="838" spans="2:16" s="71" customFormat="1" x14ac:dyDescent="0.25">
      <c r="B838" s="72"/>
      <c r="C838" s="72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</row>
    <row r="839" spans="2:16" s="71" customFormat="1" x14ac:dyDescent="0.25">
      <c r="B839" s="72"/>
      <c r="C839" s="72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</row>
    <row r="840" spans="2:16" s="71" customFormat="1" x14ac:dyDescent="0.25">
      <c r="B840" s="72"/>
      <c r="C840" s="72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</row>
    <row r="841" spans="2:16" s="71" customFormat="1" x14ac:dyDescent="0.25">
      <c r="B841" s="72"/>
      <c r="C841" s="72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</row>
    <row r="842" spans="2:16" s="71" customFormat="1" x14ac:dyDescent="0.25">
      <c r="B842" s="72"/>
      <c r="C842" s="72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</row>
    <row r="843" spans="2:16" s="71" customFormat="1" x14ac:dyDescent="0.25">
      <c r="B843" s="72"/>
      <c r="C843" s="72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</row>
    <row r="844" spans="2:16" s="71" customFormat="1" x14ac:dyDescent="0.25">
      <c r="B844" s="72"/>
      <c r="C844" s="72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</row>
    <row r="845" spans="2:16" s="71" customFormat="1" x14ac:dyDescent="0.25">
      <c r="B845" s="72"/>
      <c r="C845" s="72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</row>
    <row r="846" spans="2:16" s="71" customFormat="1" x14ac:dyDescent="0.25">
      <c r="B846" s="72"/>
      <c r="C846" s="72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</row>
    <row r="847" spans="2:16" s="71" customFormat="1" x14ac:dyDescent="0.25">
      <c r="B847" s="72"/>
      <c r="C847" s="72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</row>
    <row r="848" spans="2:16" s="71" customFormat="1" x14ac:dyDescent="0.25">
      <c r="B848" s="72"/>
      <c r="C848" s="72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</row>
    <row r="849" spans="2:16" s="71" customFormat="1" x14ac:dyDescent="0.25">
      <c r="B849" s="72"/>
      <c r="C849" s="72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</row>
    <row r="850" spans="2:16" s="71" customFormat="1" x14ac:dyDescent="0.25">
      <c r="B850" s="72"/>
      <c r="C850" s="72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</row>
    <row r="851" spans="2:16" s="71" customFormat="1" x14ac:dyDescent="0.25">
      <c r="B851" s="72"/>
      <c r="C851" s="72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</row>
    <row r="852" spans="2:16" s="71" customFormat="1" x14ac:dyDescent="0.25">
      <c r="B852" s="72"/>
      <c r="C852" s="72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</row>
    <row r="853" spans="2:16" s="71" customFormat="1" x14ac:dyDescent="0.25">
      <c r="B853" s="72"/>
      <c r="C853" s="72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</row>
    <row r="854" spans="2:16" s="71" customFormat="1" x14ac:dyDescent="0.25">
      <c r="B854" s="72"/>
      <c r="C854" s="72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</row>
    <row r="855" spans="2:16" s="71" customFormat="1" x14ac:dyDescent="0.25">
      <c r="B855" s="72"/>
      <c r="C855" s="72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</row>
    <row r="856" spans="2:16" s="71" customFormat="1" x14ac:dyDescent="0.25">
      <c r="B856" s="72"/>
      <c r="C856" s="72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</row>
    <row r="857" spans="2:16" s="71" customFormat="1" x14ac:dyDescent="0.25">
      <c r="B857" s="72"/>
      <c r="C857" s="72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</row>
    <row r="858" spans="2:16" s="71" customFormat="1" x14ac:dyDescent="0.25">
      <c r="B858" s="72"/>
      <c r="C858" s="72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</row>
    <row r="859" spans="2:16" s="71" customFormat="1" x14ac:dyDescent="0.25">
      <c r="B859" s="72"/>
      <c r="C859" s="72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</row>
    <row r="860" spans="2:16" s="71" customFormat="1" x14ac:dyDescent="0.25">
      <c r="B860" s="72"/>
      <c r="C860" s="72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</row>
    <row r="861" spans="2:16" s="71" customFormat="1" x14ac:dyDescent="0.25">
      <c r="B861" s="72"/>
      <c r="C861" s="72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</row>
    <row r="862" spans="2:16" s="71" customFormat="1" x14ac:dyDescent="0.25">
      <c r="B862" s="72"/>
      <c r="C862" s="72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</row>
    <row r="863" spans="2:16" s="71" customFormat="1" x14ac:dyDescent="0.25">
      <c r="B863" s="72"/>
      <c r="C863" s="72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</row>
    <row r="864" spans="2:16" s="71" customFormat="1" x14ac:dyDescent="0.25">
      <c r="B864" s="72"/>
      <c r="C864" s="72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</row>
    <row r="865" spans="2:16" s="71" customFormat="1" x14ac:dyDescent="0.25">
      <c r="B865" s="72"/>
      <c r="C865" s="72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</row>
    <row r="866" spans="2:16" s="71" customFormat="1" x14ac:dyDescent="0.25">
      <c r="B866" s="72"/>
      <c r="C866" s="72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</row>
    <row r="867" spans="2:16" s="71" customFormat="1" x14ac:dyDescent="0.25">
      <c r="B867" s="72"/>
      <c r="C867" s="72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</row>
    <row r="868" spans="2:16" s="71" customFormat="1" x14ac:dyDescent="0.25">
      <c r="B868" s="72"/>
      <c r="C868" s="72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</row>
    <row r="869" spans="2:16" s="71" customFormat="1" x14ac:dyDescent="0.25">
      <c r="B869" s="72"/>
      <c r="C869" s="72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</row>
    <row r="870" spans="2:16" s="71" customFormat="1" x14ac:dyDescent="0.25">
      <c r="B870" s="72"/>
      <c r="C870" s="72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</row>
    <row r="871" spans="2:16" s="71" customFormat="1" x14ac:dyDescent="0.25">
      <c r="B871" s="72"/>
      <c r="C871" s="72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</row>
    <row r="872" spans="2:16" s="71" customFormat="1" x14ac:dyDescent="0.25">
      <c r="B872" s="72"/>
      <c r="C872" s="72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</row>
    <row r="873" spans="2:16" s="71" customFormat="1" x14ac:dyDescent="0.25">
      <c r="B873" s="72"/>
      <c r="C873" s="72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</row>
    <row r="874" spans="2:16" s="71" customFormat="1" x14ac:dyDescent="0.25">
      <c r="B874" s="72"/>
      <c r="C874" s="72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</row>
    <row r="875" spans="2:16" s="71" customFormat="1" x14ac:dyDescent="0.25">
      <c r="B875" s="72"/>
      <c r="C875" s="72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</row>
    <row r="876" spans="2:16" s="71" customFormat="1" x14ac:dyDescent="0.25">
      <c r="B876" s="72"/>
      <c r="C876" s="72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</row>
    <row r="877" spans="2:16" s="71" customFormat="1" x14ac:dyDescent="0.25">
      <c r="B877" s="72"/>
      <c r="C877" s="72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</row>
    <row r="878" spans="2:16" s="71" customFormat="1" x14ac:dyDescent="0.25">
      <c r="B878" s="72"/>
      <c r="C878" s="72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</row>
    <row r="879" spans="2:16" s="71" customFormat="1" x14ac:dyDescent="0.25">
      <c r="B879" s="72"/>
      <c r="C879" s="72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</row>
    <row r="880" spans="2:16" s="71" customFormat="1" x14ac:dyDescent="0.25">
      <c r="B880" s="72"/>
      <c r="C880" s="72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</row>
    <row r="881" spans="2:16" s="71" customFormat="1" x14ac:dyDescent="0.25">
      <c r="B881" s="72"/>
      <c r="C881" s="72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</row>
    <row r="882" spans="2:16" s="71" customFormat="1" x14ac:dyDescent="0.25">
      <c r="B882" s="72"/>
      <c r="C882" s="72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</row>
    <row r="883" spans="2:16" s="71" customFormat="1" x14ac:dyDescent="0.25">
      <c r="B883" s="72"/>
      <c r="C883" s="72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</row>
    <row r="884" spans="2:16" s="71" customFormat="1" x14ac:dyDescent="0.25">
      <c r="B884" s="72"/>
      <c r="C884" s="72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</row>
    <row r="885" spans="2:16" s="71" customFormat="1" x14ac:dyDescent="0.25">
      <c r="B885" s="72"/>
      <c r="C885" s="72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</row>
    <row r="886" spans="2:16" s="71" customFormat="1" x14ac:dyDescent="0.25">
      <c r="B886" s="72"/>
      <c r="C886" s="72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</row>
    <row r="887" spans="2:16" s="71" customFormat="1" x14ac:dyDescent="0.25">
      <c r="B887" s="72"/>
      <c r="C887" s="72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</row>
    <row r="888" spans="2:16" s="71" customFormat="1" x14ac:dyDescent="0.25">
      <c r="B888" s="72"/>
      <c r="C888" s="72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</row>
    <row r="889" spans="2:16" s="71" customFormat="1" x14ac:dyDescent="0.25">
      <c r="B889" s="72"/>
      <c r="C889" s="72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</row>
    <row r="890" spans="2:16" s="71" customFormat="1" x14ac:dyDescent="0.25">
      <c r="B890" s="72"/>
      <c r="C890" s="72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</row>
    <row r="891" spans="2:16" s="71" customFormat="1" x14ac:dyDescent="0.25">
      <c r="B891" s="72"/>
      <c r="C891" s="72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</row>
    <row r="892" spans="2:16" s="71" customFormat="1" x14ac:dyDescent="0.25">
      <c r="B892" s="72"/>
      <c r="C892" s="72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</row>
    <row r="893" spans="2:16" s="71" customFormat="1" x14ac:dyDescent="0.25">
      <c r="B893" s="72"/>
      <c r="C893" s="72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</row>
    <row r="894" spans="2:16" s="71" customFormat="1" x14ac:dyDescent="0.25">
      <c r="B894" s="72"/>
      <c r="C894" s="72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</row>
    <row r="895" spans="2:16" s="71" customFormat="1" x14ac:dyDescent="0.25">
      <c r="B895" s="72"/>
      <c r="C895" s="72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</row>
    <row r="896" spans="2:16" s="71" customFormat="1" x14ac:dyDescent="0.25">
      <c r="B896" s="72"/>
      <c r="C896" s="72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</row>
    <row r="897" spans="2:16" s="71" customFormat="1" x14ac:dyDescent="0.25">
      <c r="B897" s="72"/>
      <c r="C897" s="72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</row>
    <row r="898" spans="2:16" s="71" customFormat="1" x14ac:dyDescent="0.25">
      <c r="B898" s="72"/>
      <c r="C898" s="72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</row>
    <row r="899" spans="2:16" s="71" customFormat="1" x14ac:dyDescent="0.25">
      <c r="B899" s="72"/>
      <c r="C899" s="72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</row>
    <row r="900" spans="2:16" s="71" customFormat="1" x14ac:dyDescent="0.25">
      <c r="B900" s="72"/>
      <c r="C900" s="72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</row>
    <row r="901" spans="2:16" s="71" customFormat="1" x14ac:dyDescent="0.25">
      <c r="B901" s="72"/>
      <c r="C901" s="72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</row>
    <row r="902" spans="2:16" s="71" customFormat="1" x14ac:dyDescent="0.25">
      <c r="B902" s="72"/>
      <c r="C902" s="72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</row>
    <row r="903" spans="2:16" s="71" customFormat="1" x14ac:dyDescent="0.25">
      <c r="B903" s="72"/>
      <c r="C903" s="72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</row>
    <row r="904" spans="2:16" s="71" customFormat="1" x14ac:dyDescent="0.25">
      <c r="B904" s="72"/>
      <c r="C904" s="72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</row>
    <row r="905" spans="2:16" s="71" customFormat="1" x14ac:dyDescent="0.25">
      <c r="B905" s="72"/>
      <c r="C905" s="72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</row>
    <row r="906" spans="2:16" s="71" customFormat="1" x14ac:dyDescent="0.25">
      <c r="B906" s="72"/>
      <c r="C906" s="72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</row>
    <row r="907" spans="2:16" s="71" customFormat="1" x14ac:dyDescent="0.25">
      <c r="B907" s="72"/>
      <c r="C907" s="72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</row>
    <row r="908" spans="2:16" s="71" customFormat="1" x14ac:dyDescent="0.25">
      <c r="B908" s="72"/>
      <c r="C908" s="72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</row>
    <row r="909" spans="2:16" s="71" customFormat="1" x14ac:dyDescent="0.25">
      <c r="B909" s="72"/>
      <c r="C909" s="72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</row>
    <row r="910" spans="2:16" s="71" customFormat="1" x14ac:dyDescent="0.25">
      <c r="B910" s="72"/>
      <c r="C910" s="72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</row>
    <row r="911" spans="2:16" s="71" customFormat="1" x14ac:dyDescent="0.25">
      <c r="B911" s="72"/>
      <c r="C911" s="72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</row>
    <row r="912" spans="2:16" s="71" customFormat="1" x14ac:dyDescent="0.25">
      <c r="B912" s="72"/>
      <c r="C912" s="72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</row>
    <row r="913" spans="2:16" s="71" customFormat="1" x14ac:dyDescent="0.25">
      <c r="B913" s="72"/>
      <c r="C913" s="72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</row>
    <row r="914" spans="2:16" s="71" customFormat="1" x14ac:dyDescent="0.25">
      <c r="B914" s="72"/>
      <c r="C914" s="72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</row>
    <row r="915" spans="2:16" s="71" customFormat="1" x14ac:dyDescent="0.25">
      <c r="B915" s="72"/>
      <c r="C915" s="72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</row>
    <row r="916" spans="2:16" s="71" customFormat="1" x14ac:dyDescent="0.25">
      <c r="B916" s="72"/>
      <c r="C916" s="72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</row>
    <row r="917" spans="2:16" s="71" customFormat="1" x14ac:dyDescent="0.25">
      <c r="B917" s="72"/>
      <c r="C917" s="72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</row>
    <row r="918" spans="2:16" s="71" customFormat="1" x14ac:dyDescent="0.25">
      <c r="B918" s="72"/>
      <c r="C918" s="72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</row>
    <row r="919" spans="2:16" s="71" customFormat="1" x14ac:dyDescent="0.25">
      <c r="B919" s="72"/>
      <c r="C919" s="72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</row>
    <row r="920" spans="2:16" s="71" customFormat="1" x14ac:dyDescent="0.25">
      <c r="B920" s="72"/>
      <c r="C920" s="72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</row>
    <row r="921" spans="2:16" s="71" customFormat="1" x14ac:dyDescent="0.25">
      <c r="B921" s="72"/>
      <c r="C921" s="72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</row>
    <row r="922" spans="2:16" s="71" customFormat="1" x14ac:dyDescent="0.25">
      <c r="B922" s="72"/>
      <c r="C922" s="72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</row>
    <row r="923" spans="2:16" s="71" customFormat="1" x14ac:dyDescent="0.25">
      <c r="B923" s="72"/>
      <c r="C923" s="72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</row>
    <row r="924" spans="2:16" s="71" customFormat="1" x14ac:dyDescent="0.25">
      <c r="B924" s="72"/>
      <c r="C924" s="72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</row>
    <row r="925" spans="2:16" s="71" customFormat="1" x14ac:dyDescent="0.25">
      <c r="B925" s="72"/>
      <c r="C925" s="72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</row>
    <row r="926" spans="2:16" s="71" customFormat="1" x14ac:dyDescent="0.25">
      <c r="B926" s="72"/>
      <c r="C926" s="72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</row>
    <row r="927" spans="2:16" s="71" customFormat="1" x14ac:dyDescent="0.25">
      <c r="B927" s="72"/>
      <c r="C927" s="72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</row>
    <row r="928" spans="2:16" s="71" customFormat="1" x14ac:dyDescent="0.25">
      <c r="B928" s="72"/>
      <c r="C928" s="72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</row>
    <row r="929" spans="2:16" s="71" customFormat="1" x14ac:dyDescent="0.25">
      <c r="B929" s="72"/>
      <c r="C929" s="72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</row>
    <row r="930" spans="2:16" s="71" customFormat="1" x14ac:dyDescent="0.25">
      <c r="B930" s="72"/>
      <c r="C930" s="72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</row>
    <row r="931" spans="2:16" s="71" customFormat="1" x14ac:dyDescent="0.25">
      <c r="B931" s="72"/>
      <c r="C931" s="72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</row>
    <row r="932" spans="2:16" s="71" customFormat="1" x14ac:dyDescent="0.25">
      <c r="B932" s="72"/>
      <c r="C932" s="72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</row>
    <row r="933" spans="2:16" s="71" customFormat="1" x14ac:dyDescent="0.25">
      <c r="B933" s="72"/>
      <c r="C933" s="72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</row>
    <row r="934" spans="2:16" s="71" customFormat="1" x14ac:dyDescent="0.25">
      <c r="B934" s="72"/>
      <c r="C934" s="72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</row>
    <row r="935" spans="2:16" s="71" customFormat="1" x14ac:dyDescent="0.25">
      <c r="B935" s="72"/>
      <c r="C935" s="72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</row>
    <row r="936" spans="2:16" s="71" customFormat="1" x14ac:dyDescent="0.25">
      <c r="B936" s="72"/>
      <c r="C936" s="72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</row>
    <row r="937" spans="2:16" s="71" customFormat="1" x14ac:dyDescent="0.25">
      <c r="B937" s="72"/>
      <c r="C937" s="72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</row>
    <row r="938" spans="2:16" s="71" customFormat="1" x14ac:dyDescent="0.25">
      <c r="B938" s="72"/>
      <c r="C938" s="72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</row>
    <row r="939" spans="2:16" s="71" customFormat="1" x14ac:dyDescent="0.25">
      <c r="B939" s="72"/>
      <c r="C939" s="72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</row>
    <row r="940" spans="2:16" s="71" customFormat="1" x14ac:dyDescent="0.25">
      <c r="B940" s="72"/>
      <c r="C940" s="72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</row>
    <row r="941" spans="2:16" s="71" customFormat="1" x14ac:dyDescent="0.25">
      <c r="B941" s="72"/>
      <c r="C941" s="72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</row>
    <row r="942" spans="2:16" s="71" customFormat="1" x14ac:dyDescent="0.25">
      <c r="B942" s="72"/>
      <c r="C942" s="72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</row>
    <row r="943" spans="2:16" s="71" customFormat="1" x14ac:dyDescent="0.25">
      <c r="B943" s="72"/>
      <c r="C943" s="72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</row>
    <row r="944" spans="2:16" s="71" customFormat="1" x14ac:dyDescent="0.25">
      <c r="B944" s="72"/>
      <c r="C944" s="72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</row>
    <row r="945" spans="2:16" s="71" customFormat="1" x14ac:dyDescent="0.25">
      <c r="B945" s="72"/>
      <c r="C945" s="72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</row>
    <row r="946" spans="2:16" s="71" customFormat="1" x14ac:dyDescent="0.25">
      <c r="B946" s="72"/>
      <c r="C946" s="72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</row>
    <row r="947" spans="2:16" s="71" customFormat="1" x14ac:dyDescent="0.25">
      <c r="B947" s="72"/>
      <c r="C947" s="72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</row>
    <row r="948" spans="2:16" s="71" customFormat="1" x14ac:dyDescent="0.25">
      <c r="B948" s="72"/>
      <c r="C948" s="72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</row>
    <row r="949" spans="2:16" s="71" customFormat="1" x14ac:dyDescent="0.25">
      <c r="B949" s="72"/>
      <c r="C949" s="72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</row>
    <row r="950" spans="2:16" s="71" customFormat="1" x14ac:dyDescent="0.25">
      <c r="B950" s="72"/>
      <c r="C950" s="72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</row>
    <row r="951" spans="2:16" s="71" customFormat="1" x14ac:dyDescent="0.25">
      <c r="B951" s="72"/>
      <c r="C951" s="72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</row>
    <row r="952" spans="2:16" s="71" customFormat="1" x14ac:dyDescent="0.25">
      <c r="B952" s="72"/>
      <c r="C952" s="72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</row>
    <row r="953" spans="2:16" s="71" customFormat="1" x14ac:dyDescent="0.25">
      <c r="B953" s="72"/>
      <c r="C953" s="72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</row>
    <row r="954" spans="2:16" s="71" customFormat="1" x14ac:dyDescent="0.25">
      <c r="B954" s="72"/>
      <c r="C954" s="72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</row>
    <row r="955" spans="2:16" s="71" customFormat="1" x14ac:dyDescent="0.25">
      <c r="B955" s="72"/>
      <c r="C955" s="72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</row>
    <row r="956" spans="2:16" s="71" customFormat="1" x14ac:dyDescent="0.25">
      <c r="B956" s="72"/>
      <c r="C956" s="72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</row>
    <row r="957" spans="2:16" s="71" customFormat="1" x14ac:dyDescent="0.25">
      <c r="B957" s="72"/>
      <c r="C957" s="72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</row>
    <row r="958" spans="2:16" s="71" customFormat="1" x14ac:dyDescent="0.25">
      <c r="B958" s="72"/>
      <c r="C958" s="72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</row>
    <row r="959" spans="2:16" s="71" customFormat="1" x14ac:dyDescent="0.25">
      <c r="B959" s="72"/>
      <c r="C959" s="72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</row>
    <row r="960" spans="2:16" s="71" customFormat="1" x14ac:dyDescent="0.25">
      <c r="B960" s="72"/>
      <c r="C960" s="72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</row>
    <row r="961" spans="2:16" s="71" customFormat="1" x14ac:dyDescent="0.25">
      <c r="B961" s="72"/>
      <c r="C961" s="72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</row>
    <row r="962" spans="2:16" s="71" customFormat="1" x14ac:dyDescent="0.25">
      <c r="B962" s="72"/>
      <c r="C962" s="72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</row>
    <row r="963" spans="2:16" s="71" customFormat="1" x14ac:dyDescent="0.25">
      <c r="B963" s="72"/>
      <c r="C963" s="72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</row>
    <row r="964" spans="2:16" s="71" customFormat="1" x14ac:dyDescent="0.25">
      <c r="B964" s="72"/>
      <c r="C964" s="72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</row>
    <row r="965" spans="2:16" s="71" customFormat="1" x14ac:dyDescent="0.25">
      <c r="B965" s="72"/>
      <c r="C965" s="72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</row>
    <row r="966" spans="2:16" s="71" customFormat="1" x14ac:dyDescent="0.25">
      <c r="B966" s="72"/>
      <c r="C966" s="72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</row>
    <row r="967" spans="2:16" s="71" customFormat="1" x14ac:dyDescent="0.25">
      <c r="B967" s="72"/>
      <c r="C967" s="72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</row>
    <row r="968" spans="2:16" s="71" customFormat="1" x14ac:dyDescent="0.25">
      <c r="B968" s="72"/>
      <c r="C968" s="72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</row>
    <row r="969" spans="2:16" s="71" customFormat="1" x14ac:dyDescent="0.25">
      <c r="B969" s="72"/>
      <c r="C969" s="72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</row>
    <row r="970" spans="2:16" s="71" customFormat="1" x14ac:dyDescent="0.25">
      <c r="B970" s="72"/>
      <c r="C970" s="72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</row>
    <row r="971" spans="2:16" s="71" customFormat="1" x14ac:dyDescent="0.25">
      <c r="B971" s="72"/>
      <c r="C971" s="72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</row>
    <row r="972" spans="2:16" s="71" customFormat="1" x14ac:dyDescent="0.25">
      <c r="B972" s="72"/>
      <c r="C972" s="72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</row>
    <row r="973" spans="2:16" s="71" customFormat="1" x14ac:dyDescent="0.25">
      <c r="B973" s="72"/>
      <c r="C973" s="72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</row>
    <row r="974" spans="2:16" s="71" customFormat="1" x14ac:dyDescent="0.25">
      <c r="B974" s="72"/>
      <c r="C974" s="72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</row>
    <row r="975" spans="2:16" s="71" customFormat="1" x14ac:dyDescent="0.25">
      <c r="B975" s="72"/>
      <c r="C975" s="72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</row>
    <row r="976" spans="2:16" s="71" customFormat="1" x14ac:dyDescent="0.25">
      <c r="B976" s="72"/>
      <c r="C976" s="72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</row>
    <row r="977" spans="2:16" s="71" customFormat="1" x14ac:dyDescent="0.25">
      <c r="B977" s="72"/>
      <c r="C977" s="72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</row>
    <row r="978" spans="2:16" s="71" customFormat="1" x14ac:dyDescent="0.25">
      <c r="B978" s="72"/>
      <c r="C978" s="72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</row>
    <row r="979" spans="2:16" s="71" customFormat="1" x14ac:dyDescent="0.25">
      <c r="B979" s="72"/>
      <c r="C979" s="72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</row>
    <row r="980" spans="2:16" s="71" customFormat="1" x14ac:dyDescent="0.25">
      <c r="B980" s="72"/>
      <c r="C980" s="72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</row>
    <row r="981" spans="2:16" s="71" customFormat="1" x14ac:dyDescent="0.25">
      <c r="B981" s="72"/>
      <c r="C981" s="72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</row>
    <row r="982" spans="2:16" s="71" customFormat="1" x14ac:dyDescent="0.25">
      <c r="B982" s="72"/>
      <c r="C982" s="72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</row>
    <row r="983" spans="2:16" s="71" customFormat="1" x14ac:dyDescent="0.25">
      <c r="B983" s="72"/>
      <c r="C983" s="72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</row>
    <row r="984" spans="2:16" s="71" customFormat="1" x14ac:dyDescent="0.25">
      <c r="B984" s="72"/>
      <c r="C984" s="72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</row>
    <row r="985" spans="2:16" s="71" customFormat="1" x14ac:dyDescent="0.25">
      <c r="B985" s="72"/>
      <c r="C985" s="72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</row>
    <row r="986" spans="2:16" s="71" customFormat="1" x14ac:dyDescent="0.25">
      <c r="B986" s="72"/>
      <c r="C986" s="72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</row>
    <row r="987" spans="2:16" s="71" customFormat="1" x14ac:dyDescent="0.25">
      <c r="B987" s="72"/>
      <c r="C987" s="72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</row>
    <row r="988" spans="2:16" s="71" customFormat="1" x14ac:dyDescent="0.25">
      <c r="B988" s="72"/>
      <c r="C988" s="72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</row>
    <row r="989" spans="2:16" s="71" customFormat="1" x14ac:dyDescent="0.25">
      <c r="B989" s="72"/>
      <c r="C989" s="72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</row>
    <row r="990" spans="2:16" s="71" customFormat="1" x14ac:dyDescent="0.25">
      <c r="B990" s="72"/>
      <c r="C990" s="72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</row>
    <row r="991" spans="2:16" s="71" customFormat="1" x14ac:dyDescent="0.25">
      <c r="B991" s="72"/>
      <c r="C991" s="72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</row>
    <row r="992" spans="2:16" s="71" customFormat="1" x14ac:dyDescent="0.25">
      <c r="B992" s="72"/>
      <c r="C992" s="72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</row>
    <row r="993" spans="2:16" s="71" customFormat="1" x14ac:dyDescent="0.25">
      <c r="B993" s="72"/>
      <c r="C993" s="72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</row>
    <row r="994" spans="2:16" s="71" customFormat="1" x14ac:dyDescent="0.25">
      <c r="B994" s="72"/>
      <c r="C994" s="72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</row>
    <row r="995" spans="2:16" s="71" customFormat="1" x14ac:dyDescent="0.25">
      <c r="B995" s="72"/>
      <c r="C995" s="72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</row>
    <row r="996" spans="2:16" s="71" customFormat="1" x14ac:dyDescent="0.25">
      <c r="B996" s="72"/>
      <c r="C996" s="72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</row>
    <row r="997" spans="2:16" s="71" customFormat="1" x14ac:dyDescent="0.25">
      <c r="B997" s="72"/>
      <c r="C997" s="72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</row>
    <row r="998" spans="2:16" s="71" customFormat="1" x14ac:dyDescent="0.25">
      <c r="B998" s="72"/>
      <c r="C998" s="72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</row>
    <row r="999" spans="2:16" s="71" customFormat="1" x14ac:dyDescent="0.25">
      <c r="B999" s="72"/>
      <c r="C999" s="72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</row>
    <row r="1000" spans="2:16" s="71" customFormat="1" x14ac:dyDescent="0.25">
      <c r="B1000" s="72"/>
      <c r="C1000" s="72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</row>
    <row r="1001" spans="2:16" s="71" customFormat="1" x14ac:dyDescent="0.25">
      <c r="B1001" s="72"/>
      <c r="C1001" s="72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</row>
    <row r="1002" spans="2:16" s="71" customFormat="1" x14ac:dyDescent="0.25">
      <c r="B1002" s="72"/>
      <c r="C1002" s="72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</row>
    <row r="1003" spans="2:16" s="71" customFormat="1" x14ac:dyDescent="0.25">
      <c r="B1003" s="72"/>
      <c r="C1003" s="72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</row>
    <row r="1004" spans="2:16" s="71" customFormat="1" x14ac:dyDescent="0.25">
      <c r="B1004" s="72"/>
      <c r="C1004" s="72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</row>
    <row r="1005" spans="2:16" s="71" customFormat="1" x14ac:dyDescent="0.25">
      <c r="B1005" s="72"/>
      <c r="C1005" s="72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</row>
    <row r="1006" spans="2:16" s="71" customFormat="1" x14ac:dyDescent="0.25">
      <c r="B1006" s="72"/>
      <c r="C1006" s="72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</row>
    <row r="1007" spans="2:16" s="71" customFormat="1" x14ac:dyDescent="0.25">
      <c r="B1007" s="72"/>
      <c r="C1007" s="72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</row>
    <row r="1008" spans="2:16" s="71" customFormat="1" x14ac:dyDescent="0.25">
      <c r="B1008" s="72"/>
      <c r="C1008" s="72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</row>
    <row r="1009" spans="2:16" s="71" customFormat="1" x14ac:dyDescent="0.25">
      <c r="B1009" s="72"/>
      <c r="C1009" s="72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</row>
    <row r="1010" spans="2:16" s="71" customFormat="1" x14ac:dyDescent="0.25">
      <c r="B1010" s="72"/>
      <c r="C1010" s="72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</row>
    <row r="1011" spans="2:16" s="71" customFormat="1" x14ac:dyDescent="0.25">
      <c r="B1011" s="72"/>
      <c r="C1011" s="72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</row>
    <row r="1012" spans="2:16" s="71" customFormat="1" x14ac:dyDescent="0.25">
      <c r="B1012" s="72"/>
      <c r="C1012" s="72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</row>
    <row r="1013" spans="2:16" s="71" customFormat="1" x14ac:dyDescent="0.25">
      <c r="B1013" s="72"/>
      <c r="C1013" s="72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</row>
    <row r="1014" spans="2:16" s="71" customFormat="1" x14ac:dyDescent="0.25">
      <c r="B1014" s="72"/>
      <c r="C1014" s="72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</row>
    <row r="1015" spans="2:16" s="71" customFormat="1" x14ac:dyDescent="0.25">
      <c r="B1015" s="72"/>
      <c r="C1015" s="72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</row>
    <row r="1016" spans="2:16" s="71" customFormat="1" x14ac:dyDescent="0.25">
      <c r="B1016" s="72"/>
      <c r="C1016" s="72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</row>
    <row r="1017" spans="2:16" s="71" customFormat="1" x14ac:dyDescent="0.25">
      <c r="B1017" s="72"/>
      <c r="C1017" s="72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</row>
    <row r="1018" spans="2:16" s="71" customFormat="1" x14ac:dyDescent="0.25">
      <c r="B1018" s="72"/>
      <c r="C1018" s="72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</row>
    <row r="1019" spans="2:16" s="71" customFormat="1" x14ac:dyDescent="0.25">
      <c r="B1019" s="72"/>
      <c r="C1019" s="72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</row>
    <row r="1020" spans="2:16" s="71" customFormat="1" x14ac:dyDescent="0.25">
      <c r="B1020" s="72"/>
      <c r="C1020" s="72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</row>
    <row r="1021" spans="2:16" s="71" customFormat="1" x14ac:dyDescent="0.25">
      <c r="B1021" s="72"/>
      <c r="C1021" s="72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</row>
    <row r="1022" spans="2:16" s="71" customFormat="1" x14ac:dyDescent="0.25">
      <c r="B1022" s="72"/>
      <c r="C1022" s="72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</row>
    <row r="1023" spans="2:16" s="71" customFormat="1" x14ac:dyDescent="0.25">
      <c r="B1023" s="72"/>
      <c r="C1023" s="72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</row>
    <row r="1024" spans="2:16" s="71" customFormat="1" x14ac:dyDescent="0.25">
      <c r="B1024" s="72"/>
      <c r="C1024" s="72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</row>
    <row r="1025" spans="2:16" s="71" customFormat="1" x14ac:dyDescent="0.25">
      <c r="B1025" s="72"/>
      <c r="C1025" s="72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</row>
    <row r="1026" spans="2:16" s="71" customFormat="1" x14ac:dyDescent="0.25">
      <c r="B1026" s="72"/>
      <c r="C1026" s="72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</row>
    <row r="1027" spans="2:16" s="71" customFormat="1" x14ac:dyDescent="0.25">
      <c r="B1027" s="72"/>
      <c r="C1027" s="72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</row>
    <row r="1028" spans="2:16" s="71" customFormat="1" x14ac:dyDescent="0.25">
      <c r="B1028" s="72"/>
      <c r="C1028" s="72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</row>
    <row r="1029" spans="2:16" s="71" customFormat="1" x14ac:dyDescent="0.25">
      <c r="B1029" s="72"/>
      <c r="C1029" s="72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</row>
    <row r="1030" spans="2:16" s="71" customFormat="1" x14ac:dyDescent="0.25">
      <c r="B1030" s="72"/>
      <c r="C1030" s="72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</row>
    <row r="1031" spans="2:16" s="71" customFormat="1" x14ac:dyDescent="0.25">
      <c r="B1031" s="72"/>
      <c r="C1031" s="72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</row>
    <row r="1032" spans="2:16" s="71" customFormat="1" x14ac:dyDescent="0.25">
      <c r="B1032" s="72"/>
      <c r="C1032" s="72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</row>
    <row r="1033" spans="2:16" s="71" customFormat="1" x14ac:dyDescent="0.25">
      <c r="B1033" s="72"/>
      <c r="C1033" s="72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</row>
    <row r="1034" spans="2:16" s="71" customFormat="1" x14ac:dyDescent="0.25">
      <c r="B1034" s="72"/>
      <c r="C1034" s="72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</row>
    <row r="1035" spans="2:16" s="71" customFormat="1" x14ac:dyDescent="0.25">
      <c r="B1035" s="72"/>
      <c r="C1035" s="72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</row>
    <row r="1036" spans="2:16" s="71" customFormat="1" x14ac:dyDescent="0.25">
      <c r="B1036" s="72"/>
      <c r="C1036" s="72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</row>
    <row r="1037" spans="2:16" s="71" customFormat="1" x14ac:dyDescent="0.25">
      <c r="B1037" s="72"/>
      <c r="C1037" s="72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</row>
    <row r="1038" spans="2:16" s="71" customFormat="1" x14ac:dyDescent="0.25">
      <c r="B1038" s="72"/>
      <c r="C1038" s="72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</row>
    <row r="1039" spans="2:16" s="71" customFormat="1" x14ac:dyDescent="0.25">
      <c r="B1039" s="72"/>
      <c r="C1039" s="72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</row>
    <row r="1040" spans="2:16" s="71" customFormat="1" x14ac:dyDescent="0.25">
      <c r="B1040" s="72"/>
      <c r="C1040" s="72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</row>
    <row r="1041" spans="2:16" s="71" customFormat="1" x14ac:dyDescent="0.25">
      <c r="B1041" s="72"/>
      <c r="C1041" s="72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</row>
    <row r="1042" spans="2:16" s="71" customFormat="1" x14ac:dyDescent="0.25">
      <c r="B1042" s="72"/>
      <c r="C1042" s="72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</row>
    <row r="1043" spans="2:16" s="71" customFormat="1" x14ac:dyDescent="0.25">
      <c r="B1043" s="72"/>
      <c r="C1043" s="72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</row>
    <row r="1044" spans="2:16" s="71" customFormat="1" x14ac:dyDescent="0.25">
      <c r="B1044" s="72"/>
      <c r="C1044" s="72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</row>
    <row r="1045" spans="2:16" s="71" customFormat="1" x14ac:dyDescent="0.25">
      <c r="B1045" s="72"/>
      <c r="C1045" s="72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</row>
    <row r="1046" spans="2:16" s="71" customFormat="1" x14ac:dyDescent="0.25">
      <c r="B1046" s="72"/>
      <c r="C1046" s="72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</row>
    <row r="1047" spans="2:16" s="71" customFormat="1" x14ac:dyDescent="0.25">
      <c r="B1047" s="72"/>
      <c r="C1047" s="72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</row>
    <row r="1048" spans="2:16" s="71" customFormat="1" x14ac:dyDescent="0.25">
      <c r="B1048" s="72"/>
      <c r="C1048" s="72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</row>
    <row r="1049" spans="2:16" s="71" customFormat="1" x14ac:dyDescent="0.25">
      <c r="B1049" s="72"/>
      <c r="C1049" s="72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</row>
    <row r="1050" spans="2:16" s="71" customFormat="1" x14ac:dyDescent="0.25">
      <c r="B1050" s="72"/>
      <c r="C1050" s="72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</row>
    <row r="1051" spans="2:16" s="71" customFormat="1" x14ac:dyDescent="0.25">
      <c r="B1051" s="72"/>
      <c r="C1051" s="72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</row>
    <row r="1052" spans="2:16" s="71" customFormat="1" x14ac:dyDescent="0.25">
      <c r="B1052" s="72"/>
      <c r="C1052" s="72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</row>
    <row r="1053" spans="2:16" s="71" customFormat="1" x14ac:dyDescent="0.25">
      <c r="B1053" s="72"/>
      <c r="C1053" s="72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</row>
    <row r="1054" spans="2:16" s="71" customFormat="1" x14ac:dyDescent="0.25">
      <c r="B1054" s="72"/>
      <c r="C1054" s="72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</row>
    <row r="1055" spans="2:16" s="71" customFormat="1" x14ac:dyDescent="0.25">
      <c r="B1055" s="72"/>
      <c r="C1055" s="72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</row>
    <row r="1056" spans="2:16" s="71" customFormat="1" x14ac:dyDescent="0.25">
      <c r="B1056" s="72"/>
      <c r="C1056" s="72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</row>
    <row r="1057" spans="2:16" s="71" customFormat="1" x14ac:dyDescent="0.25">
      <c r="B1057" s="72"/>
      <c r="C1057" s="72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</row>
    <row r="1058" spans="2:16" s="71" customFormat="1" x14ac:dyDescent="0.25">
      <c r="B1058" s="72"/>
      <c r="C1058" s="72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</row>
    <row r="1059" spans="2:16" s="71" customFormat="1" x14ac:dyDescent="0.25">
      <c r="B1059" s="72"/>
      <c r="C1059" s="72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</row>
    <row r="1060" spans="2:16" s="71" customFormat="1" x14ac:dyDescent="0.25">
      <c r="B1060" s="72"/>
      <c r="C1060" s="72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</row>
    <row r="1061" spans="2:16" s="71" customFormat="1" x14ac:dyDescent="0.25">
      <c r="B1061" s="72"/>
      <c r="C1061" s="72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</row>
    <row r="1062" spans="2:16" s="71" customFormat="1" x14ac:dyDescent="0.25">
      <c r="B1062" s="72"/>
      <c r="C1062" s="72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</row>
    <row r="1063" spans="2:16" s="71" customFormat="1" x14ac:dyDescent="0.25">
      <c r="B1063" s="72"/>
      <c r="C1063" s="72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</row>
    <row r="1064" spans="2:16" s="71" customFormat="1" x14ac:dyDescent="0.25">
      <c r="B1064" s="72"/>
      <c r="C1064" s="72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</row>
    <row r="1065" spans="2:16" s="71" customFormat="1" x14ac:dyDescent="0.25">
      <c r="B1065" s="72"/>
      <c r="C1065" s="72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</row>
    <row r="1066" spans="2:16" s="71" customFormat="1" x14ac:dyDescent="0.25">
      <c r="B1066" s="72"/>
      <c r="C1066" s="72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</row>
    <row r="1067" spans="2:16" s="71" customFormat="1" x14ac:dyDescent="0.25">
      <c r="B1067" s="72"/>
      <c r="C1067" s="72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</row>
    <row r="1068" spans="2:16" s="71" customFormat="1" x14ac:dyDescent="0.25">
      <c r="B1068" s="72"/>
      <c r="C1068" s="72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</row>
    <row r="1069" spans="2:16" s="71" customFormat="1" x14ac:dyDescent="0.25">
      <c r="B1069" s="72"/>
      <c r="C1069" s="72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</row>
    <row r="1070" spans="2:16" s="71" customFormat="1" x14ac:dyDescent="0.25">
      <c r="B1070" s="72"/>
      <c r="C1070" s="72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</row>
    <row r="1071" spans="2:16" s="71" customFormat="1" x14ac:dyDescent="0.25">
      <c r="B1071" s="72"/>
      <c r="C1071" s="72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</row>
    <row r="1072" spans="2:16" s="71" customFormat="1" x14ac:dyDescent="0.25">
      <c r="B1072" s="72"/>
      <c r="C1072" s="72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</row>
    <row r="1073" spans="2:16" s="71" customFormat="1" x14ac:dyDescent="0.25">
      <c r="B1073" s="72"/>
      <c r="C1073" s="72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</row>
    <row r="1074" spans="2:16" s="71" customFormat="1" x14ac:dyDescent="0.25">
      <c r="B1074" s="72"/>
      <c r="C1074" s="72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</row>
    <row r="1075" spans="2:16" s="71" customFormat="1" x14ac:dyDescent="0.25">
      <c r="B1075" s="72"/>
      <c r="C1075" s="72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</row>
    <row r="1076" spans="2:16" s="71" customFormat="1" x14ac:dyDescent="0.25">
      <c r="B1076" s="72"/>
      <c r="C1076" s="72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</row>
    <row r="1077" spans="2:16" s="71" customFormat="1" x14ac:dyDescent="0.25">
      <c r="B1077" s="72"/>
      <c r="C1077" s="72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</row>
    <row r="1078" spans="2:16" s="71" customFormat="1" x14ac:dyDescent="0.25">
      <c r="B1078" s="72"/>
      <c r="C1078" s="72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</row>
    <row r="1079" spans="2:16" s="71" customFormat="1" x14ac:dyDescent="0.25">
      <c r="B1079" s="72"/>
      <c r="C1079" s="72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</row>
    <row r="1080" spans="2:16" s="71" customFormat="1" x14ac:dyDescent="0.25">
      <c r="B1080" s="72"/>
      <c r="C1080" s="72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</row>
    <row r="1081" spans="2:16" s="71" customFormat="1" x14ac:dyDescent="0.25">
      <c r="B1081" s="72"/>
      <c r="C1081" s="72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</row>
    <row r="1082" spans="2:16" s="71" customFormat="1" x14ac:dyDescent="0.25">
      <c r="B1082" s="72"/>
      <c r="C1082" s="72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</row>
    <row r="1083" spans="2:16" s="71" customFormat="1" x14ac:dyDescent="0.25">
      <c r="B1083" s="72"/>
      <c r="C1083" s="72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</row>
    <row r="1084" spans="2:16" s="71" customFormat="1" x14ac:dyDescent="0.25">
      <c r="B1084" s="72"/>
      <c r="C1084" s="72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</row>
    <row r="1085" spans="2:16" s="71" customFormat="1" x14ac:dyDescent="0.25">
      <c r="B1085" s="72"/>
      <c r="C1085" s="72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</row>
    <row r="1086" spans="2:16" s="71" customFormat="1" x14ac:dyDescent="0.25">
      <c r="B1086" s="72"/>
      <c r="C1086" s="72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</row>
    <row r="1087" spans="2:16" s="71" customFormat="1" x14ac:dyDescent="0.25">
      <c r="B1087" s="72"/>
      <c r="C1087" s="72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</row>
    <row r="1088" spans="2:16" s="71" customFormat="1" x14ac:dyDescent="0.25">
      <c r="B1088" s="72"/>
      <c r="C1088" s="72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</row>
    <row r="1089" spans="2:16" s="71" customFormat="1" x14ac:dyDescent="0.25">
      <c r="B1089" s="72"/>
      <c r="C1089" s="72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</row>
    <row r="1090" spans="2:16" s="71" customFormat="1" x14ac:dyDescent="0.25">
      <c r="B1090" s="72"/>
      <c r="C1090" s="72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</row>
    <row r="1091" spans="2:16" s="71" customFormat="1" x14ac:dyDescent="0.25">
      <c r="B1091" s="72"/>
      <c r="C1091" s="72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</row>
    <row r="1092" spans="2:16" s="71" customFormat="1" x14ac:dyDescent="0.25">
      <c r="B1092" s="72"/>
      <c r="C1092" s="72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</row>
    <row r="1093" spans="2:16" s="71" customFormat="1" x14ac:dyDescent="0.25">
      <c r="B1093" s="72"/>
      <c r="C1093" s="72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</row>
    <row r="1094" spans="2:16" s="71" customFormat="1" x14ac:dyDescent="0.25">
      <c r="B1094" s="72"/>
      <c r="C1094" s="72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</row>
    <row r="1095" spans="2:16" s="71" customFormat="1" x14ac:dyDescent="0.25">
      <c r="B1095" s="72"/>
      <c r="C1095" s="72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</row>
    <row r="1096" spans="2:16" s="71" customFormat="1" x14ac:dyDescent="0.25">
      <c r="B1096" s="72"/>
      <c r="C1096" s="72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</row>
    <row r="1097" spans="2:16" s="71" customFormat="1" x14ac:dyDescent="0.25">
      <c r="B1097" s="72"/>
      <c r="C1097" s="72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</row>
    <row r="1098" spans="2:16" s="71" customFormat="1" x14ac:dyDescent="0.25">
      <c r="B1098" s="72"/>
      <c r="C1098" s="72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</row>
    <row r="1099" spans="2:16" s="71" customFormat="1" x14ac:dyDescent="0.25">
      <c r="B1099" s="72"/>
      <c r="C1099" s="72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</row>
    <row r="1100" spans="2:16" s="71" customFormat="1" x14ac:dyDescent="0.25">
      <c r="B1100" s="72"/>
      <c r="C1100" s="72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</row>
    <row r="1101" spans="2:16" s="71" customFormat="1" x14ac:dyDescent="0.25">
      <c r="B1101" s="72"/>
      <c r="C1101" s="72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</row>
    <row r="1102" spans="2:16" s="71" customFormat="1" x14ac:dyDescent="0.25">
      <c r="B1102" s="72"/>
      <c r="C1102" s="72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</row>
    <row r="1103" spans="2:16" s="71" customFormat="1" x14ac:dyDescent="0.25">
      <c r="B1103" s="72"/>
      <c r="C1103" s="72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</row>
    <row r="1104" spans="2:16" s="71" customFormat="1" x14ac:dyDescent="0.25">
      <c r="B1104" s="72"/>
      <c r="C1104" s="72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</row>
    <row r="1105" spans="2:16" s="71" customFormat="1" x14ac:dyDescent="0.25">
      <c r="B1105" s="72"/>
      <c r="C1105" s="72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</row>
    <row r="1106" spans="2:16" s="71" customFormat="1" x14ac:dyDescent="0.25">
      <c r="B1106" s="72"/>
      <c r="C1106" s="72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</row>
    <row r="1107" spans="2:16" s="71" customFormat="1" x14ac:dyDescent="0.25">
      <c r="B1107" s="72"/>
      <c r="C1107" s="72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</row>
    <row r="1108" spans="2:16" s="71" customFormat="1" x14ac:dyDescent="0.25">
      <c r="B1108" s="72"/>
      <c r="C1108" s="72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</row>
    <row r="1109" spans="2:16" s="71" customFormat="1" x14ac:dyDescent="0.25">
      <c r="B1109" s="72"/>
      <c r="C1109" s="72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</row>
    <row r="1110" spans="2:16" s="71" customFormat="1" x14ac:dyDescent="0.25">
      <c r="B1110" s="72"/>
      <c r="C1110" s="72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</row>
    <row r="1111" spans="2:16" s="71" customFormat="1" x14ac:dyDescent="0.25">
      <c r="B1111" s="72"/>
      <c r="C1111" s="72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</row>
    <row r="1112" spans="2:16" s="71" customFormat="1" x14ac:dyDescent="0.25">
      <c r="B1112" s="72"/>
      <c r="C1112" s="72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</row>
    <row r="1113" spans="2:16" s="71" customFormat="1" x14ac:dyDescent="0.25">
      <c r="B1113" s="72"/>
      <c r="C1113" s="72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</row>
    <row r="1114" spans="2:16" s="71" customFormat="1" x14ac:dyDescent="0.25">
      <c r="B1114" s="72"/>
      <c r="C1114" s="72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</row>
    <row r="1115" spans="2:16" s="71" customFormat="1" x14ac:dyDescent="0.25">
      <c r="B1115" s="72"/>
      <c r="C1115" s="72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</row>
    <row r="1116" spans="2:16" s="71" customFormat="1" x14ac:dyDescent="0.25">
      <c r="B1116" s="72"/>
      <c r="C1116" s="72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</row>
    <row r="1117" spans="2:16" s="71" customFormat="1" x14ac:dyDescent="0.25">
      <c r="B1117" s="72"/>
      <c r="C1117" s="72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</row>
    <row r="1118" spans="2:16" s="71" customFormat="1" x14ac:dyDescent="0.25">
      <c r="B1118" s="72"/>
      <c r="C1118" s="72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</row>
    <row r="1119" spans="2:16" s="71" customFormat="1" x14ac:dyDescent="0.25">
      <c r="B1119" s="72"/>
      <c r="C1119" s="72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</row>
    <row r="1120" spans="2:16" s="71" customFormat="1" x14ac:dyDescent="0.25">
      <c r="B1120" s="72"/>
      <c r="C1120" s="72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</row>
    <row r="1121" spans="2:16" s="71" customFormat="1" x14ac:dyDescent="0.25">
      <c r="B1121" s="72"/>
      <c r="C1121" s="72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</row>
    <row r="1122" spans="2:16" s="71" customFormat="1" x14ac:dyDescent="0.25">
      <c r="B1122" s="72"/>
      <c r="C1122" s="72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</row>
    <row r="1123" spans="2:16" s="71" customFormat="1" x14ac:dyDescent="0.25">
      <c r="B1123" s="72"/>
      <c r="C1123" s="72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</row>
    <row r="1124" spans="2:16" s="71" customFormat="1" x14ac:dyDescent="0.25">
      <c r="B1124" s="72"/>
      <c r="C1124" s="72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</row>
    <row r="1125" spans="2:16" s="71" customFormat="1" x14ac:dyDescent="0.25">
      <c r="B1125" s="72"/>
      <c r="C1125" s="72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</row>
    <row r="1126" spans="2:16" s="71" customFormat="1" x14ac:dyDescent="0.25">
      <c r="B1126" s="72"/>
      <c r="C1126" s="72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</row>
    <row r="1127" spans="2:16" s="71" customFormat="1" x14ac:dyDescent="0.25">
      <c r="B1127" s="72"/>
      <c r="C1127" s="72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</row>
    <row r="1128" spans="2:16" s="71" customFormat="1" x14ac:dyDescent="0.25">
      <c r="B1128" s="72"/>
      <c r="C1128" s="72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</row>
    <row r="1129" spans="2:16" s="71" customFormat="1" x14ac:dyDescent="0.25">
      <c r="B1129" s="72"/>
      <c r="C1129" s="72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</row>
    <row r="1130" spans="2:16" s="71" customFormat="1" x14ac:dyDescent="0.25">
      <c r="B1130" s="72"/>
      <c r="C1130" s="72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</row>
    <row r="1131" spans="2:16" s="71" customFormat="1" x14ac:dyDescent="0.25">
      <c r="B1131" s="72"/>
      <c r="C1131" s="72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</row>
    <row r="1132" spans="2:16" s="71" customFormat="1" x14ac:dyDescent="0.25">
      <c r="B1132" s="72"/>
      <c r="C1132" s="72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</row>
    <row r="1133" spans="2:16" s="71" customFormat="1" x14ac:dyDescent="0.25">
      <c r="B1133" s="72"/>
      <c r="C1133" s="72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</row>
    <row r="1134" spans="2:16" s="71" customFormat="1" x14ac:dyDescent="0.25">
      <c r="B1134" s="72"/>
      <c r="C1134" s="72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</row>
    <row r="1135" spans="2:16" s="71" customFormat="1" x14ac:dyDescent="0.25">
      <c r="B1135" s="72"/>
      <c r="C1135" s="72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</row>
    <row r="1136" spans="2:16" s="71" customFormat="1" x14ac:dyDescent="0.25">
      <c r="B1136" s="72"/>
      <c r="C1136" s="72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</row>
    <row r="1137" spans="2:16" s="71" customFormat="1" x14ac:dyDescent="0.25">
      <c r="B1137" s="72"/>
      <c r="C1137" s="72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</row>
    <row r="1138" spans="2:16" s="71" customFormat="1" x14ac:dyDescent="0.25">
      <c r="B1138" s="72"/>
      <c r="C1138" s="72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</row>
    <row r="1139" spans="2:16" s="71" customFormat="1" x14ac:dyDescent="0.25">
      <c r="B1139" s="72"/>
      <c r="C1139" s="72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</row>
    <row r="1140" spans="2:16" s="71" customFormat="1" x14ac:dyDescent="0.25">
      <c r="B1140" s="72"/>
      <c r="C1140" s="72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</row>
    <row r="1141" spans="2:16" s="71" customFormat="1" x14ac:dyDescent="0.25">
      <c r="B1141" s="72"/>
      <c r="C1141" s="72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</row>
    <row r="1142" spans="2:16" s="71" customFormat="1" x14ac:dyDescent="0.25">
      <c r="B1142" s="72"/>
      <c r="C1142" s="72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</row>
    <row r="1143" spans="2:16" s="71" customFormat="1" x14ac:dyDescent="0.25">
      <c r="B1143" s="72"/>
      <c r="C1143" s="72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</row>
    <row r="1144" spans="2:16" s="71" customFormat="1" x14ac:dyDescent="0.25">
      <c r="B1144" s="72"/>
      <c r="C1144" s="72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</row>
    <row r="1145" spans="2:16" s="71" customFormat="1" x14ac:dyDescent="0.25">
      <c r="B1145" s="72"/>
      <c r="C1145" s="72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</row>
    <row r="1146" spans="2:16" s="71" customFormat="1" x14ac:dyDescent="0.25">
      <c r="B1146" s="72"/>
      <c r="C1146" s="72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</row>
    <row r="1147" spans="2:16" s="71" customFormat="1" x14ac:dyDescent="0.25">
      <c r="B1147" s="72"/>
      <c r="C1147" s="72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</row>
    <row r="1148" spans="2:16" s="71" customFormat="1" x14ac:dyDescent="0.25">
      <c r="B1148" s="72"/>
      <c r="C1148" s="72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</row>
    <row r="1149" spans="2:16" s="71" customFormat="1" x14ac:dyDescent="0.25">
      <c r="B1149" s="72"/>
      <c r="C1149" s="72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</row>
    <row r="1150" spans="2:16" s="71" customFormat="1" x14ac:dyDescent="0.25">
      <c r="B1150" s="72"/>
      <c r="C1150" s="72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</row>
    <row r="1151" spans="2:16" s="71" customFormat="1" x14ac:dyDescent="0.25">
      <c r="B1151" s="72"/>
      <c r="C1151" s="72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</row>
    <row r="1152" spans="2:16" s="71" customFormat="1" x14ac:dyDescent="0.25">
      <c r="B1152" s="72"/>
      <c r="C1152" s="72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</row>
    <row r="1153" spans="2:16" s="71" customFormat="1" x14ac:dyDescent="0.25">
      <c r="B1153" s="72"/>
      <c r="C1153" s="72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</row>
    <row r="1154" spans="2:16" s="71" customFormat="1" x14ac:dyDescent="0.25">
      <c r="B1154" s="72"/>
      <c r="C1154" s="72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</row>
    <row r="1155" spans="2:16" s="71" customFormat="1" x14ac:dyDescent="0.25">
      <c r="B1155" s="72"/>
      <c r="C1155" s="72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</row>
    <row r="1156" spans="2:16" s="71" customFormat="1" x14ac:dyDescent="0.25">
      <c r="B1156" s="72"/>
      <c r="C1156" s="72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</row>
    <row r="1157" spans="2:16" s="71" customFormat="1" x14ac:dyDescent="0.25">
      <c r="B1157" s="72"/>
      <c r="C1157" s="72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</row>
    <row r="1158" spans="2:16" s="71" customFormat="1" x14ac:dyDescent="0.25">
      <c r="B1158" s="72"/>
      <c r="C1158" s="72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</row>
    <row r="1159" spans="2:16" s="71" customFormat="1" x14ac:dyDescent="0.25">
      <c r="B1159" s="72"/>
      <c r="C1159" s="72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</row>
    <row r="1160" spans="2:16" s="71" customFormat="1" x14ac:dyDescent="0.25">
      <c r="B1160" s="72"/>
      <c r="C1160" s="72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</row>
    <row r="1161" spans="2:16" s="71" customFormat="1" x14ac:dyDescent="0.25">
      <c r="B1161" s="72"/>
      <c r="C1161" s="72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</row>
    <row r="1162" spans="2:16" s="71" customFormat="1" x14ac:dyDescent="0.25">
      <c r="B1162" s="72"/>
      <c r="C1162" s="72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</row>
    <row r="1163" spans="2:16" s="71" customFormat="1" x14ac:dyDescent="0.25">
      <c r="B1163" s="72"/>
      <c r="C1163" s="72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</row>
    <row r="1164" spans="2:16" s="71" customFormat="1" x14ac:dyDescent="0.25">
      <c r="B1164" s="72"/>
      <c r="C1164" s="72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</row>
    <row r="1165" spans="2:16" s="71" customFormat="1" x14ac:dyDescent="0.25">
      <c r="B1165" s="72"/>
      <c r="C1165" s="72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</row>
    <row r="1166" spans="2:16" s="71" customFormat="1" x14ac:dyDescent="0.25">
      <c r="B1166" s="72"/>
      <c r="C1166" s="72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</row>
    <row r="1167" spans="2:16" s="71" customFormat="1" x14ac:dyDescent="0.25">
      <c r="B1167" s="72"/>
      <c r="C1167" s="72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</row>
    <row r="1168" spans="2:16" s="71" customFormat="1" x14ac:dyDescent="0.25">
      <c r="B1168" s="72"/>
      <c r="C1168" s="72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</row>
    <row r="1169" spans="2:16" s="71" customFormat="1" x14ac:dyDescent="0.25">
      <c r="B1169" s="72"/>
      <c r="C1169" s="72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</row>
    <row r="1170" spans="2:16" s="71" customFormat="1" x14ac:dyDescent="0.25">
      <c r="B1170" s="72"/>
      <c r="C1170" s="72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</row>
    <row r="1171" spans="2:16" s="71" customFormat="1" x14ac:dyDescent="0.25">
      <c r="B1171" s="72"/>
      <c r="C1171" s="72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</row>
    <row r="1172" spans="2:16" s="71" customFormat="1" x14ac:dyDescent="0.25">
      <c r="B1172" s="72"/>
      <c r="C1172" s="72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</row>
    <row r="1173" spans="2:16" s="71" customFormat="1" x14ac:dyDescent="0.25">
      <c r="B1173" s="72"/>
      <c r="C1173" s="72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</row>
    <row r="1174" spans="2:16" s="71" customFormat="1" x14ac:dyDescent="0.25">
      <c r="B1174" s="72"/>
      <c r="C1174" s="72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</row>
    <row r="1175" spans="2:16" s="71" customFormat="1" x14ac:dyDescent="0.25">
      <c r="B1175" s="72"/>
      <c r="C1175" s="72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</row>
    <row r="1176" spans="2:16" s="71" customFormat="1" x14ac:dyDescent="0.25">
      <c r="B1176" s="72"/>
      <c r="C1176" s="72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</row>
    <row r="1177" spans="2:16" s="71" customFormat="1" x14ac:dyDescent="0.25">
      <c r="B1177" s="72"/>
      <c r="C1177" s="72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</row>
    <row r="1178" spans="2:16" s="71" customFormat="1" x14ac:dyDescent="0.25">
      <c r="B1178" s="72"/>
      <c r="C1178" s="72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</row>
    <row r="1179" spans="2:16" s="71" customFormat="1" x14ac:dyDescent="0.25">
      <c r="B1179" s="72"/>
      <c r="C1179" s="72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</row>
    <row r="1180" spans="2:16" s="71" customFormat="1" x14ac:dyDescent="0.25">
      <c r="B1180" s="72"/>
      <c r="C1180" s="72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</row>
    <row r="1181" spans="2:16" s="71" customFormat="1" x14ac:dyDescent="0.25">
      <c r="B1181" s="72"/>
      <c r="C1181" s="72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</row>
    <row r="1182" spans="2:16" s="71" customFormat="1" x14ac:dyDescent="0.25">
      <c r="B1182" s="72"/>
      <c r="C1182" s="72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</row>
    <row r="1183" spans="2:16" s="71" customFormat="1" x14ac:dyDescent="0.25">
      <c r="B1183" s="72"/>
      <c r="C1183" s="72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</row>
    <row r="1184" spans="2:16" s="71" customFormat="1" x14ac:dyDescent="0.25">
      <c r="B1184" s="72"/>
      <c r="C1184" s="72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</row>
    <row r="1185" spans="2:16" s="71" customFormat="1" x14ac:dyDescent="0.25">
      <c r="B1185" s="72"/>
      <c r="C1185" s="72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</row>
    <row r="1186" spans="2:16" s="71" customFormat="1" x14ac:dyDescent="0.25">
      <c r="B1186" s="72"/>
      <c r="C1186" s="72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</row>
    <row r="1187" spans="2:16" s="71" customFormat="1" x14ac:dyDescent="0.25">
      <c r="B1187" s="72"/>
      <c r="C1187" s="72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</row>
    <row r="1188" spans="2:16" s="71" customFormat="1" x14ac:dyDescent="0.25">
      <c r="B1188" s="72"/>
      <c r="C1188" s="72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</row>
    <row r="1189" spans="2:16" s="71" customFormat="1" x14ac:dyDescent="0.25">
      <c r="B1189" s="72"/>
      <c r="C1189" s="72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</row>
    <row r="1190" spans="2:16" s="71" customFormat="1" x14ac:dyDescent="0.25">
      <c r="B1190" s="72"/>
      <c r="C1190" s="72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</row>
    <row r="1191" spans="2:16" s="71" customFormat="1" x14ac:dyDescent="0.25">
      <c r="B1191" s="72"/>
      <c r="C1191" s="72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</row>
    <row r="1192" spans="2:16" s="71" customFormat="1" x14ac:dyDescent="0.25">
      <c r="B1192" s="72"/>
      <c r="C1192" s="72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</row>
    <row r="1193" spans="2:16" s="71" customFormat="1" x14ac:dyDescent="0.25">
      <c r="B1193" s="72"/>
      <c r="C1193" s="72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</row>
    <row r="1194" spans="2:16" s="71" customFormat="1" x14ac:dyDescent="0.25">
      <c r="B1194" s="72"/>
      <c r="C1194" s="72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</row>
    <row r="1195" spans="2:16" s="71" customFormat="1" x14ac:dyDescent="0.25">
      <c r="B1195" s="72"/>
      <c r="C1195" s="72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</row>
    <row r="1196" spans="2:16" s="71" customFormat="1" x14ac:dyDescent="0.25">
      <c r="B1196" s="72"/>
      <c r="C1196" s="72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</row>
    <row r="1197" spans="2:16" s="71" customFormat="1" x14ac:dyDescent="0.25">
      <c r="B1197" s="72"/>
      <c r="C1197" s="72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</row>
    <row r="1198" spans="2:16" s="71" customFormat="1" x14ac:dyDescent="0.25">
      <c r="B1198" s="72"/>
      <c r="C1198" s="72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</row>
    <row r="1199" spans="2:16" s="71" customFormat="1" x14ac:dyDescent="0.25">
      <c r="B1199" s="72"/>
      <c r="C1199" s="72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</row>
    <row r="1200" spans="2:16" s="71" customFormat="1" x14ac:dyDescent="0.25">
      <c r="B1200" s="72"/>
      <c r="C1200" s="72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</row>
    <row r="1201" spans="2:16" s="71" customFormat="1" x14ac:dyDescent="0.25">
      <c r="B1201" s="72"/>
      <c r="C1201" s="72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</row>
    <row r="1202" spans="2:16" s="71" customFormat="1" x14ac:dyDescent="0.25">
      <c r="B1202" s="72"/>
      <c r="C1202" s="72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</row>
    <row r="1203" spans="2:16" s="71" customFormat="1" x14ac:dyDescent="0.25">
      <c r="B1203" s="72"/>
      <c r="C1203" s="72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</row>
    <row r="1204" spans="2:16" s="71" customFormat="1" x14ac:dyDescent="0.25">
      <c r="B1204" s="72"/>
      <c r="C1204" s="72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</row>
    <row r="1205" spans="2:16" s="71" customFormat="1" x14ac:dyDescent="0.25">
      <c r="B1205" s="72"/>
      <c r="C1205" s="72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</row>
    <row r="1206" spans="2:16" s="71" customFormat="1" x14ac:dyDescent="0.25">
      <c r="B1206" s="72"/>
      <c r="C1206" s="72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</row>
    <row r="1207" spans="2:16" s="71" customFormat="1" x14ac:dyDescent="0.25">
      <c r="B1207" s="72"/>
      <c r="C1207" s="72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</row>
    <row r="1208" spans="2:16" s="71" customFormat="1" x14ac:dyDescent="0.25">
      <c r="B1208" s="72"/>
      <c r="C1208" s="72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</row>
    <row r="1209" spans="2:16" s="71" customFormat="1" x14ac:dyDescent="0.25">
      <c r="B1209" s="72"/>
      <c r="C1209" s="72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</row>
    <row r="1210" spans="2:16" s="71" customFormat="1" x14ac:dyDescent="0.25">
      <c r="B1210" s="72"/>
      <c r="C1210" s="72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</row>
    <row r="1211" spans="2:16" s="71" customFormat="1" x14ac:dyDescent="0.25">
      <c r="B1211" s="72"/>
      <c r="C1211" s="72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</row>
    <row r="1212" spans="2:16" s="71" customFormat="1" x14ac:dyDescent="0.25">
      <c r="B1212" s="72"/>
      <c r="C1212" s="72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</row>
    <row r="1213" spans="2:16" s="71" customFormat="1" x14ac:dyDescent="0.25">
      <c r="B1213" s="72"/>
      <c r="C1213" s="72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</row>
    <row r="1214" spans="2:16" s="71" customFormat="1" x14ac:dyDescent="0.25">
      <c r="B1214" s="72"/>
      <c r="C1214" s="72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</row>
    <row r="1215" spans="2:16" s="71" customFormat="1" x14ac:dyDescent="0.25">
      <c r="B1215" s="72"/>
      <c r="C1215" s="72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</row>
    <row r="1216" spans="2:16" s="71" customFormat="1" x14ac:dyDescent="0.25">
      <c r="B1216" s="72"/>
      <c r="C1216" s="72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</row>
    <row r="1217" spans="2:16" s="71" customFormat="1" x14ac:dyDescent="0.25">
      <c r="B1217" s="72"/>
      <c r="C1217" s="72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</row>
    <row r="1218" spans="2:16" s="71" customFormat="1" x14ac:dyDescent="0.25">
      <c r="B1218" s="72"/>
      <c r="C1218" s="72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</row>
    <row r="1219" spans="2:16" s="71" customFormat="1" x14ac:dyDescent="0.25">
      <c r="B1219" s="72"/>
      <c r="C1219" s="72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</row>
    <row r="1220" spans="2:16" s="71" customFormat="1" x14ac:dyDescent="0.25">
      <c r="B1220" s="72"/>
      <c r="C1220" s="72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</row>
    <row r="1221" spans="2:16" s="71" customFormat="1" x14ac:dyDescent="0.25">
      <c r="B1221" s="72"/>
      <c r="C1221" s="72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</row>
    <row r="1222" spans="2:16" s="71" customFormat="1" x14ac:dyDescent="0.25">
      <c r="B1222" s="72"/>
      <c r="C1222" s="72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</row>
    <row r="1223" spans="2:16" s="71" customFormat="1" x14ac:dyDescent="0.25">
      <c r="B1223" s="72"/>
      <c r="C1223" s="72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</row>
    <row r="1224" spans="2:16" s="71" customFormat="1" x14ac:dyDescent="0.25">
      <c r="B1224" s="72"/>
      <c r="C1224" s="72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</row>
    <row r="1225" spans="2:16" s="71" customFormat="1" x14ac:dyDescent="0.25">
      <c r="B1225" s="72"/>
      <c r="C1225" s="72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</row>
    <row r="1226" spans="2:16" s="71" customFormat="1" x14ac:dyDescent="0.25">
      <c r="B1226" s="72"/>
      <c r="C1226" s="72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</row>
    <row r="1227" spans="2:16" s="71" customFormat="1" x14ac:dyDescent="0.25">
      <c r="B1227" s="72"/>
      <c r="C1227" s="72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</row>
    <row r="1228" spans="2:16" s="71" customFormat="1" x14ac:dyDescent="0.25">
      <c r="B1228" s="72"/>
      <c r="C1228" s="72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</row>
    <row r="1229" spans="2:16" s="71" customFormat="1" x14ac:dyDescent="0.25">
      <c r="B1229" s="72"/>
      <c r="C1229" s="72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</row>
    <row r="1230" spans="2:16" s="71" customFormat="1" x14ac:dyDescent="0.25">
      <c r="B1230" s="72"/>
      <c r="C1230" s="72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</row>
    <row r="1231" spans="2:16" s="71" customFormat="1" x14ac:dyDescent="0.25">
      <c r="B1231" s="72"/>
      <c r="C1231" s="72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</row>
    <row r="1232" spans="2:16" s="71" customFormat="1" x14ac:dyDescent="0.25">
      <c r="B1232" s="72"/>
      <c r="C1232" s="72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</row>
    <row r="1233" spans="2:16" s="71" customFormat="1" x14ac:dyDescent="0.25">
      <c r="B1233" s="72"/>
      <c r="C1233" s="72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</row>
    <row r="1234" spans="2:16" s="71" customFormat="1" x14ac:dyDescent="0.25">
      <c r="B1234" s="72"/>
      <c r="C1234" s="72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</row>
    <row r="1235" spans="2:16" s="71" customFormat="1" x14ac:dyDescent="0.25">
      <c r="B1235" s="72"/>
      <c r="C1235" s="72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</row>
    <row r="1236" spans="2:16" s="71" customFormat="1" x14ac:dyDescent="0.25">
      <c r="B1236" s="72"/>
      <c r="C1236" s="72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</row>
    <row r="1237" spans="2:16" s="71" customFormat="1" x14ac:dyDescent="0.25">
      <c r="B1237" s="72"/>
      <c r="C1237" s="72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</row>
    <row r="1238" spans="2:16" s="71" customFormat="1" x14ac:dyDescent="0.25">
      <c r="B1238" s="72"/>
      <c r="C1238" s="72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</row>
    <row r="1239" spans="2:16" s="71" customFormat="1" x14ac:dyDescent="0.25">
      <c r="B1239" s="72"/>
      <c r="C1239" s="72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</row>
    <row r="1240" spans="2:16" s="71" customFormat="1" x14ac:dyDescent="0.25">
      <c r="B1240" s="72"/>
      <c r="C1240" s="72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</row>
    <row r="1241" spans="2:16" s="71" customFormat="1" x14ac:dyDescent="0.25">
      <c r="B1241" s="72"/>
      <c r="C1241" s="72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</row>
    <row r="1242" spans="2:16" s="71" customFormat="1" x14ac:dyDescent="0.25">
      <c r="B1242" s="72"/>
      <c r="C1242" s="72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</row>
    <row r="1243" spans="2:16" s="71" customFormat="1" x14ac:dyDescent="0.25">
      <c r="B1243" s="72"/>
      <c r="C1243" s="72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</row>
    <row r="1244" spans="2:16" s="71" customFormat="1" x14ac:dyDescent="0.25">
      <c r="B1244" s="72"/>
      <c r="C1244" s="72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</row>
    <row r="1245" spans="2:16" s="71" customFormat="1" x14ac:dyDescent="0.25">
      <c r="B1245" s="72"/>
      <c r="C1245" s="72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</row>
    <row r="1246" spans="2:16" s="71" customFormat="1" x14ac:dyDescent="0.25">
      <c r="B1246" s="72"/>
      <c r="C1246" s="72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</row>
    <row r="1247" spans="2:16" s="71" customFormat="1" x14ac:dyDescent="0.25">
      <c r="B1247" s="72"/>
      <c r="C1247" s="72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</row>
    <row r="1248" spans="2:16" s="71" customFormat="1" x14ac:dyDescent="0.25">
      <c r="B1248" s="72"/>
      <c r="C1248" s="72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</row>
    <row r="1249" spans="2:16" s="71" customFormat="1" x14ac:dyDescent="0.25">
      <c r="B1249" s="72"/>
      <c r="C1249" s="72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</row>
    <row r="1250" spans="2:16" s="71" customFormat="1" x14ac:dyDescent="0.25">
      <c r="B1250" s="72"/>
      <c r="C1250" s="72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</row>
    <row r="1251" spans="2:16" s="71" customFormat="1" x14ac:dyDescent="0.25">
      <c r="B1251" s="72"/>
      <c r="C1251" s="72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</row>
    <row r="1252" spans="2:16" s="71" customFormat="1" x14ac:dyDescent="0.25">
      <c r="B1252" s="72"/>
      <c r="C1252" s="72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</row>
    <row r="1253" spans="2:16" s="71" customFormat="1" x14ac:dyDescent="0.25">
      <c r="B1253" s="72"/>
      <c r="C1253" s="72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</row>
    <row r="1254" spans="2:16" s="71" customFormat="1" x14ac:dyDescent="0.25">
      <c r="B1254" s="72"/>
      <c r="C1254" s="72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</row>
    <row r="1255" spans="2:16" s="71" customFormat="1" x14ac:dyDescent="0.25">
      <c r="B1255" s="72"/>
      <c r="C1255" s="72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</row>
    <row r="1256" spans="2:16" s="71" customFormat="1" x14ac:dyDescent="0.25">
      <c r="B1256" s="72"/>
      <c r="C1256" s="72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</row>
    <row r="1257" spans="2:16" s="71" customFormat="1" x14ac:dyDescent="0.25">
      <c r="B1257" s="72"/>
      <c r="C1257" s="72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</row>
    <row r="1258" spans="2:16" s="71" customFormat="1" x14ac:dyDescent="0.25">
      <c r="B1258" s="72"/>
      <c r="C1258" s="72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</row>
    <row r="1259" spans="2:16" s="71" customFormat="1" x14ac:dyDescent="0.25">
      <c r="B1259" s="72"/>
      <c r="C1259" s="72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</row>
    <row r="1260" spans="2:16" s="71" customFormat="1" x14ac:dyDescent="0.25">
      <c r="B1260" s="72"/>
      <c r="C1260" s="72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</row>
    <row r="1261" spans="2:16" s="71" customFormat="1" x14ac:dyDescent="0.25">
      <c r="B1261" s="72"/>
      <c r="C1261" s="72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</row>
    <row r="1262" spans="2:16" s="71" customFormat="1" x14ac:dyDescent="0.25">
      <c r="B1262" s="72"/>
      <c r="C1262" s="72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</row>
    <row r="1263" spans="2:16" s="71" customFormat="1" x14ac:dyDescent="0.25">
      <c r="B1263" s="72"/>
      <c r="C1263" s="72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</row>
    <row r="1264" spans="2:16" s="71" customFormat="1" x14ac:dyDescent="0.25">
      <c r="B1264" s="72"/>
      <c r="C1264" s="72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</row>
    <row r="1265" spans="2:16" s="71" customFormat="1" x14ac:dyDescent="0.25">
      <c r="B1265" s="72"/>
      <c r="C1265" s="72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</row>
    <row r="1266" spans="2:16" s="71" customFormat="1" x14ac:dyDescent="0.25">
      <c r="B1266" s="72"/>
      <c r="C1266" s="72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</row>
    <row r="1267" spans="2:16" s="71" customFormat="1" x14ac:dyDescent="0.25">
      <c r="B1267" s="72"/>
      <c r="C1267" s="72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</row>
    <row r="1268" spans="2:16" s="71" customFormat="1" x14ac:dyDescent="0.25">
      <c r="B1268" s="72"/>
      <c r="C1268" s="72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</row>
    <row r="1269" spans="2:16" s="71" customFormat="1" x14ac:dyDescent="0.25">
      <c r="B1269" s="72"/>
      <c r="C1269" s="72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</row>
    <row r="1270" spans="2:16" s="71" customFormat="1" x14ac:dyDescent="0.25">
      <c r="B1270" s="72"/>
      <c r="C1270" s="72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</row>
    <row r="1271" spans="2:16" s="71" customFormat="1" x14ac:dyDescent="0.25">
      <c r="B1271" s="72"/>
      <c r="C1271" s="72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</row>
    <row r="1272" spans="2:16" s="71" customFormat="1" x14ac:dyDescent="0.25">
      <c r="B1272" s="72"/>
      <c r="C1272" s="72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</row>
    <row r="1273" spans="2:16" s="71" customFormat="1" x14ac:dyDescent="0.25">
      <c r="B1273" s="72"/>
      <c r="C1273" s="72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</row>
    <row r="1274" spans="2:16" s="71" customFormat="1" x14ac:dyDescent="0.25">
      <c r="B1274" s="72"/>
      <c r="C1274" s="72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</row>
    <row r="1275" spans="2:16" s="71" customFormat="1" x14ac:dyDescent="0.25">
      <c r="B1275" s="72"/>
      <c r="C1275" s="72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</row>
    <row r="1276" spans="2:16" s="71" customFormat="1" x14ac:dyDescent="0.25">
      <c r="B1276" s="72"/>
      <c r="C1276" s="72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</row>
    <row r="1277" spans="2:16" s="71" customFormat="1" x14ac:dyDescent="0.25">
      <c r="B1277" s="72"/>
      <c r="C1277" s="72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</row>
    <row r="1278" spans="2:16" s="71" customFormat="1" x14ac:dyDescent="0.25">
      <c r="B1278" s="72"/>
      <c r="C1278" s="72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</row>
    <row r="1279" spans="2:16" s="71" customFormat="1" x14ac:dyDescent="0.25">
      <c r="B1279" s="72"/>
      <c r="C1279" s="72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</row>
    <row r="1280" spans="2:16" s="71" customFormat="1" x14ac:dyDescent="0.25">
      <c r="B1280" s="72"/>
      <c r="C1280" s="72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</row>
    <row r="1281" spans="2:16" s="71" customFormat="1" x14ac:dyDescent="0.25">
      <c r="B1281" s="72"/>
      <c r="C1281" s="72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</row>
    <row r="1282" spans="2:16" s="71" customFormat="1" x14ac:dyDescent="0.25">
      <c r="B1282" s="72"/>
      <c r="C1282" s="72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</row>
    <row r="1283" spans="2:16" s="71" customFormat="1" x14ac:dyDescent="0.25">
      <c r="B1283" s="72"/>
      <c r="C1283" s="72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</row>
    <row r="1284" spans="2:16" s="71" customFormat="1" x14ac:dyDescent="0.25">
      <c r="B1284" s="72"/>
      <c r="C1284" s="72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</row>
    <row r="1285" spans="2:16" s="71" customFormat="1" x14ac:dyDescent="0.25">
      <c r="B1285" s="72"/>
      <c r="C1285" s="72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</row>
    <row r="1286" spans="2:16" s="71" customFormat="1" x14ac:dyDescent="0.25">
      <c r="B1286" s="72"/>
      <c r="C1286" s="72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</row>
    <row r="1287" spans="2:16" s="71" customFormat="1" x14ac:dyDescent="0.25">
      <c r="B1287" s="72"/>
      <c r="C1287" s="72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</row>
    <row r="1288" spans="2:16" s="71" customFormat="1" x14ac:dyDescent="0.25">
      <c r="B1288" s="72"/>
      <c r="C1288" s="72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</row>
    <row r="1289" spans="2:16" s="71" customFormat="1" x14ac:dyDescent="0.25">
      <c r="B1289" s="72"/>
      <c r="C1289" s="72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</row>
    <row r="1290" spans="2:16" s="71" customFormat="1" x14ac:dyDescent="0.25">
      <c r="B1290" s="72"/>
      <c r="C1290" s="72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</row>
    <row r="1291" spans="2:16" s="71" customFormat="1" x14ac:dyDescent="0.25">
      <c r="B1291" s="72"/>
      <c r="C1291" s="72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</row>
    <row r="1292" spans="2:16" s="71" customFormat="1" x14ac:dyDescent="0.25">
      <c r="B1292" s="72"/>
      <c r="C1292" s="72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</row>
    <row r="1293" spans="2:16" s="71" customFormat="1" x14ac:dyDescent="0.25">
      <c r="B1293" s="72"/>
      <c r="C1293" s="72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</row>
    <row r="1294" spans="2:16" s="71" customFormat="1" x14ac:dyDescent="0.25">
      <c r="B1294" s="72"/>
      <c r="C1294" s="72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</row>
    <row r="1295" spans="2:16" s="71" customFormat="1" x14ac:dyDescent="0.25">
      <c r="B1295" s="72"/>
      <c r="C1295" s="72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</row>
    <row r="1296" spans="2:16" s="71" customFormat="1" x14ac:dyDescent="0.25">
      <c r="B1296" s="72"/>
      <c r="C1296" s="72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</row>
    <row r="1297" spans="2:16" s="71" customFormat="1" x14ac:dyDescent="0.25">
      <c r="B1297" s="72"/>
      <c r="C1297" s="72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</row>
    <row r="1298" spans="2:16" s="71" customFormat="1" x14ac:dyDescent="0.25">
      <c r="B1298" s="72"/>
      <c r="C1298" s="72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</row>
    <row r="1299" spans="2:16" s="71" customFormat="1" x14ac:dyDescent="0.25">
      <c r="B1299" s="72"/>
      <c r="C1299" s="72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</row>
    <row r="1300" spans="2:16" s="71" customFormat="1" x14ac:dyDescent="0.25">
      <c r="B1300" s="72"/>
      <c r="C1300" s="72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</row>
    <row r="1301" spans="2:16" s="71" customFormat="1" x14ac:dyDescent="0.25">
      <c r="B1301" s="72"/>
      <c r="C1301" s="72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</row>
    <row r="1302" spans="2:16" s="71" customFormat="1" x14ac:dyDescent="0.25">
      <c r="B1302" s="72"/>
      <c r="C1302" s="72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</row>
    <row r="1303" spans="2:16" s="71" customFormat="1" x14ac:dyDescent="0.25">
      <c r="B1303" s="72"/>
      <c r="C1303" s="72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</row>
    <row r="1304" spans="2:16" s="71" customFormat="1" x14ac:dyDescent="0.25">
      <c r="B1304" s="72"/>
      <c r="C1304" s="72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</row>
    <row r="1305" spans="2:16" s="71" customFormat="1" x14ac:dyDescent="0.25">
      <c r="B1305" s="72"/>
      <c r="C1305" s="72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</row>
    <row r="1306" spans="2:16" s="71" customFormat="1" x14ac:dyDescent="0.25">
      <c r="B1306" s="72"/>
      <c r="C1306" s="72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</row>
    <row r="1307" spans="2:16" s="71" customFormat="1" x14ac:dyDescent="0.25">
      <c r="B1307" s="72"/>
      <c r="C1307" s="72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</row>
    <row r="1308" spans="2:16" s="71" customFormat="1" x14ac:dyDescent="0.25">
      <c r="B1308" s="72"/>
      <c r="C1308" s="72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</row>
    <row r="1309" spans="2:16" s="71" customFormat="1" x14ac:dyDescent="0.25">
      <c r="B1309" s="72"/>
      <c r="C1309" s="72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</row>
    <row r="1310" spans="2:16" s="71" customFormat="1" x14ac:dyDescent="0.25">
      <c r="B1310" s="72"/>
      <c r="C1310" s="72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</row>
    <row r="1311" spans="2:16" s="71" customFormat="1" x14ac:dyDescent="0.25">
      <c r="B1311" s="72"/>
      <c r="C1311" s="72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</row>
    <row r="1312" spans="2:16" s="71" customFormat="1" x14ac:dyDescent="0.25">
      <c r="B1312" s="72"/>
      <c r="C1312" s="72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</row>
    <row r="1313" spans="2:16" s="71" customFormat="1" x14ac:dyDescent="0.25">
      <c r="B1313" s="72"/>
      <c r="C1313" s="72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</row>
    <row r="1314" spans="2:16" s="71" customFormat="1" x14ac:dyDescent="0.25">
      <c r="B1314" s="72"/>
      <c r="C1314" s="72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</row>
    <row r="1315" spans="2:16" s="71" customFormat="1" x14ac:dyDescent="0.25">
      <c r="B1315" s="72"/>
      <c r="C1315" s="72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</row>
    <row r="1316" spans="2:16" s="71" customFormat="1" x14ac:dyDescent="0.25">
      <c r="B1316" s="72"/>
      <c r="C1316" s="72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</row>
    <row r="1317" spans="2:16" s="71" customFormat="1" x14ac:dyDescent="0.25">
      <c r="B1317" s="72"/>
      <c r="C1317" s="72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</row>
    <row r="1318" spans="2:16" s="71" customFormat="1" x14ac:dyDescent="0.25">
      <c r="B1318" s="72"/>
      <c r="C1318" s="72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</row>
    <row r="1319" spans="2:16" s="71" customFormat="1" x14ac:dyDescent="0.25">
      <c r="B1319" s="72"/>
      <c r="C1319" s="72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</row>
    <row r="1320" spans="2:16" s="71" customFormat="1" x14ac:dyDescent="0.25">
      <c r="B1320" s="72"/>
      <c r="C1320" s="72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</row>
    <row r="1321" spans="2:16" s="71" customFormat="1" x14ac:dyDescent="0.25">
      <c r="B1321" s="72"/>
      <c r="C1321" s="72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</row>
    <row r="1322" spans="2:16" s="71" customFormat="1" x14ac:dyDescent="0.25">
      <c r="B1322" s="72"/>
      <c r="C1322" s="72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</row>
    <row r="1323" spans="2:16" s="71" customFormat="1" x14ac:dyDescent="0.25">
      <c r="B1323" s="72"/>
      <c r="C1323" s="72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</row>
    <row r="1324" spans="2:16" s="71" customFormat="1" x14ac:dyDescent="0.25">
      <c r="B1324" s="72"/>
      <c r="C1324" s="72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</row>
    <row r="1325" spans="2:16" s="71" customFormat="1" x14ac:dyDescent="0.25">
      <c r="B1325" s="72"/>
      <c r="C1325" s="72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</row>
    <row r="1326" spans="2:16" s="71" customFormat="1" x14ac:dyDescent="0.25">
      <c r="B1326" s="72"/>
      <c r="C1326" s="72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</row>
    <row r="1327" spans="2:16" s="71" customFormat="1" x14ac:dyDescent="0.25">
      <c r="B1327" s="72"/>
      <c r="C1327" s="72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</row>
    <row r="1328" spans="2:16" s="71" customFormat="1" x14ac:dyDescent="0.25">
      <c r="B1328" s="72"/>
      <c r="C1328" s="72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</row>
    <row r="1329" spans="2:16" s="71" customFormat="1" x14ac:dyDescent="0.25">
      <c r="B1329" s="72"/>
      <c r="C1329" s="72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</row>
    <row r="1330" spans="2:16" s="71" customFormat="1" x14ac:dyDescent="0.25">
      <c r="B1330" s="72"/>
      <c r="C1330" s="72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</row>
    <row r="1331" spans="2:16" s="71" customFormat="1" x14ac:dyDescent="0.25">
      <c r="B1331" s="72"/>
      <c r="C1331" s="72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</row>
    <row r="1332" spans="2:16" s="71" customFormat="1" x14ac:dyDescent="0.25">
      <c r="B1332" s="72"/>
      <c r="C1332" s="72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</row>
    <row r="1333" spans="2:16" s="71" customFormat="1" x14ac:dyDescent="0.25">
      <c r="B1333" s="72"/>
      <c r="C1333" s="72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</row>
    <row r="1334" spans="2:16" s="71" customFormat="1" x14ac:dyDescent="0.25">
      <c r="B1334" s="72"/>
      <c r="C1334" s="72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</row>
    <row r="1335" spans="2:16" s="71" customFormat="1" x14ac:dyDescent="0.25">
      <c r="B1335" s="72"/>
      <c r="C1335" s="72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</row>
    <row r="1336" spans="2:16" s="71" customFormat="1" x14ac:dyDescent="0.25">
      <c r="B1336" s="72"/>
      <c r="C1336" s="72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</row>
    <row r="1337" spans="2:16" s="71" customFormat="1" x14ac:dyDescent="0.25">
      <c r="B1337" s="72"/>
      <c r="C1337" s="72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</row>
    <row r="1338" spans="2:16" s="71" customFormat="1" x14ac:dyDescent="0.25">
      <c r="B1338" s="72"/>
      <c r="C1338" s="72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</row>
    <row r="1339" spans="2:16" s="71" customFormat="1" x14ac:dyDescent="0.25">
      <c r="B1339" s="72"/>
      <c r="C1339" s="72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</row>
    <row r="1340" spans="2:16" s="71" customFormat="1" x14ac:dyDescent="0.25">
      <c r="B1340" s="72"/>
      <c r="C1340" s="72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</row>
    <row r="1341" spans="2:16" s="71" customFormat="1" x14ac:dyDescent="0.25">
      <c r="B1341" s="72"/>
      <c r="C1341" s="72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</row>
    <row r="1342" spans="2:16" s="71" customFormat="1" x14ac:dyDescent="0.25">
      <c r="B1342" s="72"/>
      <c r="C1342" s="72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</row>
    <row r="1343" spans="2:16" s="71" customFormat="1" x14ac:dyDescent="0.25">
      <c r="B1343" s="72"/>
      <c r="C1343" s="72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</row>
    <row r="1344" spans="2:16" s="71" customFormat="1" x14ac:dyDescent="0.25">
      <c r="B1344" s="72"/>
      <c r="C1344" s="72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</row>
    <row r="1345" spans="2:16" s="71" customFormat="1" x14ac:dyDescent="0.25">
      <c r="B1345" s="72"/>
      <c r="C1345" s="72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</row>
    <row r="1346" spans="2:16" s="71" customFormat="1" x14ac:dyDescent="0.25">
      <c r="B1346" s="72"/>
      <c r="C1346" s="72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</row>
    <row r="1347" spans="2:16" s="71" customFormat="1" x14ac:dyDescent="0.25">
      <c r="B1347" s="72"/>
      <c r="C1347" s="72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</row>
    <row r="1348" spans="2:16" s="71" customFormat="1" x14ac:dyDescent="0.25">
      <c r="B1348" s="72"/>
      <c r="C1348" s="72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</row>
    <row r="1349" spans="2:16" s="71" customFormat="1" x14ac:dyDescent="0.25">
      <c r="B1349" s="72"/>
      <c r="C1349" s="72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</row>
    <row r="1350" spans="2:16" s="71" customFormat="1" x14ac:dyDescent="0.25">
      <c r="B1350" s="72"/>
      <c r="C1350" s="72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</row>
    <row r="1351" spans="2:16" s="71" customFormat="1" x14ac:dyDescent="0.25">
      <c r="B1351" s="72"/>
      <c r="C1351" s="72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</row>
    <row r="1352" spans="2:16" s="71" customFormat="1" x14ac:dyDescent="0.25">
      <c r="B1352" s="72"/>
      <c r="C1352" s="72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</row>
    <row r="1353" spans="2:16" s="71" customFormat="1" x14ac:dyDescent="0.25">
      <c r="B1353" s="72"/>
      <c r="C1353" s="72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</row>
    <row r="1354" spans="2:16" s="71" customFormat="1" x14ac:dyDescent="0.25">
      <c r="B1354" s="72"/>
      <c r="C1354" s="72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</row>
    <row r="1355" spans="2:16" s="71" customFormat="1" x14ac:dyDescent="0.25">
      <c r="B1355" s="72"/>
      <c r="C1355" s="72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</row>
    <row r="1356" spans="2:16" s="71" customFormat="1" x14ac:dyDescent="0.25">
      <c r="B1356" s="72"/>
      <c r="C1356" s="72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</row>
    <row r="1357" spans="2:16" s="71" customFormat="1" x14ac:dyDescent="0.25">
      <c r="B1357" s="72"/>
      <c r="C1357" s="72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</row>
    <row r="1358" spans="2:16" s="71" customFormat="1" x14ac:dyDescent="0.25">
      <c r="B1358" s="72"/>
      <c r="C1358" s="72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</row>
    <row r="1359" spans="2:16" s="71" customFormat="1" x14ac:dyDescent="0.25">
      <c r="B1359" s="72"/>
      <c r="C1359" s="72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</row>
    <row r="1360" spans="2:16" s="71" customFormat="1" x14ac:dyDescent="0.25">
      <c r="B1360" s="72"/>
      <c r="C1360" s="72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</row>
    <row r="1361" spans="2:16" s="71" customFormat="1" x14ac:dyDescent="0.25">
      <c r="B1361" s="72"/>
      <c r="C1361" s="72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</row>
    <row r="1362" spans="2:16" s="71" customFormat="1" x14ac:dyDescent="0.25">
      <c r="B1362" s="72"/>
      <c r="C1362" s="72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</row>
    <row r="1363" spans="2:16" s="71" customFormat="1" x14ac:dyDescent="0.25">
      <c r="B1363" s="72"/>
      <c r="C1363" s="72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</row>
    <row r="1364" spans="2:16" s="71" customFormat="1" x14ac:dyDescent="0.25">
      <c r="B1364" s="72"/>
      <c r="C1364" s="72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</row>
    <row r="1365" spans="2:16" s="71" customFormat="1" x14ac:dyDescent="0.25">
      <c r="B1365" s="72"/>
      <c r="C1365" s="72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</row>
    <row r="1366" spans="2:16" s="71" customFormat="1" x14ac:dyDescent="0.25">
      <c r="B1366" s="72"/>
      <c r="C1366" s="72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</row>
    <row r="1367" spans="2:16" s="71" customFormat="1" x14ac:dyDescent="0.25">
      <c r="B1367" s="72"/>
      <c r="C1367" s="72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</row>
    <row r="1368" spans="2:16" s="71" customFormat="1" x14ac:dyDescent="0.25">
      <c r="B1368" s="72"/>
      <c r="C1368" s="72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</row>
    <row r="1369" spans="2:16" s="71" customFormat="1" x14ac:dyDescent="0.25">
      <c r="B1369" s="72"/>
      <c r="C1369" s="72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</row>
    <row r="1370" spans="2:16" s="71" customFormat="1" x14ac:dyDescent="0.25">
      <c r="B1370" s="72"/>
      <c r="C1370" s="72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</row>
    <row r="1371" spans="2:16" s="71" customFormat="1" x14ac:dyDescent="0.25">
      <c r="B1371" s="72"/>
      <c r="C1371" s="72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</row>
    <row r="1372" spans="2:16" s="71" customFormat="1" x14ac:dyDescent="0.25">
      <c r="B1372" s="72"/>
      <c r="C1372" s="72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</row>
    <row r="1373" spans="2:16" s="71" customFormat="1" x14ac:dyDescent="0.25">
      <c r="B1373" s="72"/>
      <c r="C1373" s="72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</row>
    <row r="1374" spans="2:16" s="71" customFormat="1" x14ac:dyDescent="0.25">
      <c r="B1374" s="72"/>
      <c r="C1374" s="72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</row>
    <row r="1375" spans="2:16" s="71" customFormat="1" x14ac:dyDescent="0.25">
      <c r="B1375" s="72"/>
      <c r="C1375" s="72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</row>
    <row r="1376" spans="2:16" s="71" customFormat="1" x14ac:dyDescent="0.25">
      <c r="B1376" s="72"/>
      <c r="C1376" s="72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</row>
    <row r="1377" spans="2:16" s="71" customFormat="1" x14ac:dyDescent="0.25">
      <c r="B1377" s="72"/>
      <c r="C1377" s="72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</row>
    <row r="1378" spans="2:16" s="71" customFormat="1" x14ac:dyDescent="0.25">
      <c r="B1378" s="72"/>
      <c r="C1378" s="72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</row>
    <row r="1379" spans="2:16" s="71" customFormat="1" x14ac:dyDescent="0.25">
      <c r="B1379" s="72"/>
      <c r="C1379" s="72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</row>
    <row r="1380" spans="2:16" s="71" customFormat="1" x14ac:dyDescent="0.25">
      <c r="B1380" s="72"/>
      <c r="C1380" s="72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</row>
    <row r="1381" spans="2:16" s="71" customFormat="1" x14ac:dyDescent="0.25">
      <c r="B1381" s="72"/>
      <c r="C1381" s="72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</row>
    <row r="1382" spans="2:16" s="71" customFormat="1" x14ac:dyDescent="0.25">
      <c r="B1382" s="72"/>
      <c r="C1382" s="72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</row>
    <row r="1383" spans="2:16" s="71" customFormat="1" x14ac:dyDescent="0.25">
      <c r="B1383" s="72"/>
      <c r="C1383" s="72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</row>
    <row r="1384" spans="2:16" s="71" customFormat="1" x14ac:dyDescent="0.25">
      <c r="B1384" s="72"/>
      <c r="C1384" s="72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</row>
    <row r="1385" spans="2:16" s="71" customFormat="1" x14ac:dyDescent="0.25">
      <c r="B1385" s="72"/>
      <c r="C1385" s="72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</row>
    <row r="1386" spans="2:16" s="71" customFormat="1" x14ac:dyDescent="0.25">
      <c r="B1386" s="72"/>
      <c r="C1386" s="72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</row>
    <row r="1387" spans="2:16" s="71" customFormat="1" x14ac:dyDescent="0.25">
      <c r="B1387" s="72"/>
      <c r="C1387" s="72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</row>
    <row r="1388" spans="2:16" s="71" customFormat="1" x14ac:dyDescent="0.25">
      <c r="B1388" s="72"/>
      <c r="C1388" s="72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</row>
    <row r="1389" spans="2:16" s="71" customFormat="1" x14ac:dyDescent="0.25">
      <c r="B1389" s="72"/>
      <c r="C1389" s="72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</row>
    <row r="1390" spans="2:16" s="71" customFormat="1" x14ac:dyDescent="0.25">
      <c r="B1390" s="72"/>
      <c r="C1390" s="72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</row>
    <row r="1391" spans="2:16" s="71" customFormat="1" x14ac:dyDescent="0.25">
      <c r="B1391" s="72"/>
      <c r="C1391" s="72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</row>
    <row r="1392" spans="2:16" s="71" customFormat="1" x14ac:dyDescent="0.25">
      <c r="B1392" s="72"/>
      <c r="C1392" s="72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</row>
    <row r="1393" spans="2:16" s="71" customFormat="1" x14ac:dyDescent="0.25">
      <c r="B1393" s="72"/>
      <c r="C1393" s="72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</row>
    <row r="1394" spans="2:16" s="71" customFormat="1" x14ac:dyDescent="0.25">
      <c r="B1394" s="72"/>
      <c r="C1394" s="72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</row>
    <row r="1395" spans="2:16" s="71" customFormat="1" x14ac:dyDescent="0.25">
      <c r="B1395" s="72"/>
      <c r="C1395" s="72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</row>
    <row r="1396" spans="2:16" s="71" customFormat="1" x14ac:dyDescent="0.25">
      <c r="B1396" s="72"/>
      <c r="C1396" s="72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</row>
    <row r="1397" spans="2:16" s="71" customFormat="1" x14ac:dyDescent="0.25">
      <c r="B1397" s="72"/>
      <c r="C1397" s="72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</row>
    <row r="1398" spans="2:16" s="71" customFormat="1" x14ac:dyDescent="0.25">
      <c r="B1398" s="72"/>
      <c r="C1398" s="72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</row>
    <row r="1399" spans="2:16" s="71" customFormat="1" x14ac:dyDescent="0.25">
      <c r="B1399" s="72"/>
      <c r="C1399" s="72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</row>
    <row r="1400" spans="2:16" s="71" customFormat="1" x14ac:dyDescent="0.25">
      <c r="B1400" s="72"/>
      <c r="C1400" s="72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</row>
    <row r="1401" spans="2:16" s="71" customFormat="1" x14ac:dyDescent="0.25">
      <c r="B1401" s="72"/>
      <c r="C1401" s="72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</row>
    <row r="1402" spans="2:16" s="71" customFormat="1" x14ac:dyDescent="0.25">
      <c r="B1402" s="72"/>
      <c r="C1402" s="72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</row>
    <row r="1403" spans="2:16" s="71" customFormat="1" x14ac:dyDescent="0.25">
      <c r="B1403" s="72"/>
      <c r="C1403" s="72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</row>
    <row r="1404" spans="2:16" s="71" customFormat="1" x14ac:dyDescent="0.25">
      <c r="B1404" s="72"/>
      <c r="C1404" s="72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</row>
    <row r="1405" spans="2:16" s="71" customFormat="1" x14ac:dyDescent="0.25">
      <c r="B1405" s="72"/>
      <c r="C1405" s="72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</row>
    <row r="1406" spans="2:16" s="71" customFormat="1" x14ac:dyDescent="0.25">
      <c r="B1406" s="72"/>
      <c r="C1406" s="72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</row>
    <row r="1407" spans="2:16" s="71" customFormat="1" x14ac:dyDescent="0.25">
      <c r="B1407" s="72"/>
      <c r="C1407" s="72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</row>
    <row r="1408" spans="2:16" s="71" customFormat="1" x14ac:dyDescent="0.25">
      <c r="B1408" s="72"/>
      <c r="C1408" s="72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</row>
    <row r="1409" spans="2:16" s="71" customFormat="1" x14ac:dyDescent="0.25">
      <c r="B1409" s="72"/>
      <c r="C1409" s="72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</row>
    <row r="1410" spans="2:16" s="71" customFormat="1" x14ac:dyDescent="0.25">
      <c r="B1410" s="72"/>
      <c r="C1410" s="72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</row>
    <row r="1411" spans="2:16" s="71" customFormat="1" x14ac:dyDescent="0.25">
      <c r="B1411" s="72"/>
      <c r="C1411" s="72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</row>
    <row r="1412" spans="2:16" s="71" customFormat="1" x14ac:dyDescent="0.25">
      <c r="B1412" s="72"/>
      <c r="C1412" s="72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</row>
    <row r="1413" spans="2:16" s="71" customFormat="1" x14ac:dyDescent="0.25">
      <c r="B1413" s="72"/>
      <c r="C1413" s="72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</row>
    <row r="1414" spans="2:16" s="71" customFormat="1" x14ac:dyDescent="0.25">
      <c r="B1414" s="72"/>
      <c r="C1414" s="72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</row>
    <row r="1415" spans="2:16" s="71" customFormat="1" x14ac:dyDescent="0.25">
      <c r="B1415" s="72"/>
      <c r="C1415" s="72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</row>
    <row r="1416" spans="2:16" s="71" customFormat="1" x14ac:dyDescent="0.25">
      <c r="B1416" s="72"/>
      <c r="C1416" s="72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</row>
    <row r="1417" spans="2:16" s="71" customFormat="1" x14ac:dyDescent="0.25">
      <c r="B1417" s="72"/>
      <c r="C1417" s="72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</row>
    <row r="1418" spans="2:16" s="71" customFormat="1" x14ac:dyDescent="0.25">
      <c r="B1418" s="72"/>
      <c r="C1418" s="72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</row>
    <row r="1419" spans="2:16" s="71" customFormat="1" x14ac:dyDescent="0.25">
      <c r="B1419" s="72"/>
      <c r="C1419" s="72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</row>
    <row r="1420" spans="2:16" s="71" customFormat="1" x14ac:dyDescent="0.25">
      <c r="B1420" s="72"/>
      <c r="C1420" s="72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</row>
    <row r="1421" spans="2:16" s="71" customFormat="1" x14ac:dyDescent="0.25">
      <c r="B1421" s="72"/>
      <c r="C1421" s="72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</row>
    <row r="1422" spans="2:16" s="71" customFormat="1" x14ac:dyDescent="0.25">
      <c r="B1422" s="72"/>
      <c r="C1422" s="72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</row>
    <row r="1423" spans="2:16" s="71" customFormat="1" x14ac:dyDescent="0.25">
      <c r="B1423" s="72"/>
      <c r="C1423" s="72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</row>
    <row r="1424" spans="2:16" s="71" customFormat="1" x14ac:dyDescent="0.25">
      <c r="B1424" s="72"/>
      <c r="C1424" s="72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</row>
    <row r="1425" spans="2:16" s="71" customFormat="1" x14ac:dyDescent="0.25">
      <c r="B1425" s="72"/>
      <c r="C1425" s="72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</row>
    <row r="1426" spans="2:16" s="71" customFormat="1" x14ac:dyDescent="0.25">
      <c r="B1426" s="72"/>
      <c r="C1426" s="72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</row>
    <row r="1427" spans="2:16" s="71" customFormat="1" x14ac:dyDescent="0.25">
      <c r="B1427" s="72"/>
      <c r="C1427" s="72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</row>
    <row r="1428" spans="2:16" s="71" customFormat="1" x14ac:dyDescent="0.25">
      <c r="B1428" s="72"/>
      <c r="C1428" s="72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</row>
    <row r="1429" spans="2:16" s="71" customFormat="1" x14ac:dyDescent="0.25">
      <c r="B1429" s="72"/>
      <c r="C1429" s="72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</row>
    <row r="1430" spans="2:16" s="71" customFormat="1" x14ac:dyDescent="0.25">
      <c r="B1430" s="72"/>
      <c r="C1430" s="72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</row>
    <row r="1431" spans="2:16" s="71" customFormat="1" x14ac:dyDescent="0.25">
      <c r="B1431" s="72"/>
      <c r="C1431" s="72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</row>
    <row r="1432" spans="2:16" s="71" customFormat="1" x14ac:dyDescent="0.25">
      <c r="B1432" s="72"/>
      <c r="C1432" s="72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</row>
    <row r="1433" spans="2:16" s="71" customFormat="1" x14ac:dyDescent="0.25">
      <c r="B1433" s="72"/>
      <c r="C1433" s="72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</row>
    <row r="1434" spans="2:16" s="71" customFormat="1" x14ac:dyDescent="0.25">
      <c r="B1434" s="72"/>
      <c r="C1434" s="72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</row>
    <row r="1435" spans="2:16" s="71" customFormat="1" x14ac:dyDescent="0.25">
      <c r="B1435" s="72"/>
      <c r="C1435" s="72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</row>
    <row r="1436" spans="2:16" s="71" customFormat="1" x14ac:dyDescent="0.25">
      <c r="B1436" s="72"/>
      <c r="C1436" s="72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</row>
    <row r="1437" spans="2:16" s="71" customFormat="1" x14ac:dyDescent="0.25">
      <c r="B1437" s="72"/>
      <c r="C1437" s="72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</row>
    <row r="1438" spans="2:16" s="71" customFormat="1" x14ac:dyDescent="0.25">
      <c r="B1438" s="72"/>
      <c r="C1438" s="72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</row>
    <row r="1439" spans="2:16" s="71" customFormat="1" x14ac:dyDescent="0.25">
      <c r="B1439" s="72"/>
      <c r="C1439" s="72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</row>
    <row r="1440" spans="2:16" s="71" customFormat="1" x14ac:dyDescent="0.25">
      <c r="B1440" s="72"/>
      <c r="C1440" s="72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</row>
    <row r="1441" spans="2:16" s="71" customFormat="1" x14ac:dyDescent="0.25">
      <c r="B1441" s="72"/>
      <c r="C1441" s="72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</row>
    <row r="1442" spans="2:16" s="71" customFormat="1" x14ac:dyDescent="0.25">
      <c r="B1442" s="72"/>
      <c r="C1442" s="72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</row>
    <row r="1443" spans="2:16" s="71" customFormat="1" x14ac:dyDescent="0.25">
      <c r="B1443" s="72"/>
      <c r="C1443" s="72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</row>
    <row r="1444" spans="2:16" s="71" customFormat="1" x14ac:dyDescent="0.25">
      <c r="B1444" s="72"/>
      <c r="C1444" s="72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</row>
    <row r="1445" spans="2:16" s="71" customFormat="1" x14ac:dyDescent="0.25">
      <c r="B1445" s="72"/>
      <c r="C1445" s="72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</row>
    <row r="1446" spans="2:16" s="71" customFormat="1" x14ac:dyDescent="0.25">
      <c r="B1446" s="72"/>
      <c r="C1446" s="72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</row>
    <row r="1447" spans="2:16" s="71" customFormat="1" x14ac:dyDescent="0.25">
      <c r="B1447" s="72"/>
      <c r="C1447" s="72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</row>
    <row r="1448" spans="2:16" s="71" customFormat="1" x14ac:dyDescent="0.25">
      <c r="B1448" s="72"/>
      <c r="C1448" s="72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</row>
    <row r="1449" spans="2:16" s="71" customFormat="1" x14ac:dyDescent="0.25">
      <c r="B1449" s="72"/>
      <c r="C1449" s="72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</row>
    <row r="1450" spans="2:16" s="71" customFormat="1" x14ac:dyDescent="0.25">
      <c r="B1450" s="72"/>
      <c r="C1450" s="72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</row>
    <row r="1451" spans="2:16" s="71" customFormat="1" x14ac:dyDescent="0.25">
      <c r="B1451" s="72"/>
      <c r="C1451" s="72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</row>
    <row r="1452" spans="2:16" s="71" customFormat="1" x14ac:dyDescent="0.25">
      <c r="B1452" s="72"/>
      <c r="C1452" s="72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</row>
    <row r="1453" spans="2:16" s="71" customFormat="1" x14ac:dyDescent="0.25">
      <c r="B1453" s="72"/>
      <c r="C1453" s="72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</row>
    <row r="1454" spans="2:16" s="71" customFormat="1" x14ac:dyDescent="0.25">
      <c r="B1454" s="72"/>
      <c r="C1454" s="72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</row>
    <row r="1455" spans="2:16" s="71" customFormat="1" x14ac:dyDescent="0.25">
      <c r="B1455" s="72"/>
      <c r="C1455" s="72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</row>
    <row r="1456" spans="2:16" s="71" customFormat="1" x14ac:dyDescent="0.25">
      <c r="B1456" s="72"/>
      <c r="C1456" s="72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</row>
    <row r="1457" spans="2:16" s="71" customFormat="1" x14ac:dyDescent="0.25">
      <c r="B1457" s="72"/>
      <c r="C1457" s="72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</row>
    <row r="1458" spans="2:16" s="71" customFormat="1" x14ac:dyDescent="0.25">
      <c r="B1458" s="72"/>
      <c r="C1458" s="72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</row>
    <row r="1459" spans="2:16" s="71" customFormat="1" x14ac:dyDescent="0.25">
      <c r="B1459" s="72"/>
      <c r="C1459" s="72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</row>
    <row r="1460" spans="2:16" s="71" customFormat="1" x14ac:dyDescent="0.25">
      <c r="B1460" s="72"/>
      <c r="C1460" s="72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</row>
    <row r="1461" spans="2:16" s="71" customFormat="1" x14ac:dyDescent="0.25">
      <c r="B1461" s="72"/>
      <c r="C1461" s="72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</row>
    <row r="1462" spans="2:16" s="71" customFormat="1" x14ac:dyDescent="0.25">
      <c r="B1462" s="72"/>
      <c r="C1462" s="72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</row>
    <row r="1463" spans="2:16" s="71" customFormat="1" x14ac:dyDescent="0.25">
      <c r="B1463" s="72"/>
      <c r="C1463" s="72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</row>
    <row r="1464" spans="2:16" s="71" customFormat="1" x14ac:dyDescent="0.25">
      <c r="B1464" s="72"/>
      <c r="C1464" s="72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</row>
    <row r="1465" spans="2:16" s="71" customFormat="1" x14ac:dyDescent="0.25">
      <c r="B1465" s="72"/>
      <c r="C1465" s="72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</row>
    <row r="1466" spans="2:16" s="71" customFormat="1" x14ac:dyDescent="0.25">
      <c r="B1466" s="72"/>
      <c r="C1466" s="72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</row>
    <row r="1467" spans="2:16" s="71" customFormat="1" x14ac:dyDescent="0.25">
      <c r="B1467" s="72"/>
      <c r="C1467" s="72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</row>
    <row r="1468" spans="2:16" s="71" customFormat="1" x14ac:dyDescent="0.25">
      <c r="B1468" s="72"/>
      <c r="C1468" s="72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</row>
    <row r="1469" spans="2:16" s="71" customFormat="1" x14ac:dyDescent="0.25">
      <c r="B1469" s="72"/>
      <c r="C1469" s="72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</row>
    <row r="1470" spans="2:16" s="71" customFormat="1" x14ac:dyDescent="0.25">
      <c r="B1470" s="72"/>
      <c r="C1470" s="72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</row>
    <row r="1471" spans="2:16" s="71" customFormat="1" x14ac:dyDescent="0.25">
      <c r="B1471" s="72"/>
      <c r="C1471" s="72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</row>
    <row r="1472" spans="2:16" s="71" customFormat="1" x14ac:dyDescent="0.25">
      <c r="B1472" s="72"/>
      <c r="C1472" s="72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</row>
    <row r="1473" spans="2:16" s="71" customFormat="1" x14ac:dyDescent="0.25">
      <c r="B1473" s="72"/>
      <c r="C1473" s="72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</row>
    <row r="1474" spans="2:16" s="71" customFormat="1" x14ac:dyDescent="0.25">
      <c r="B1474" s="72"/>
      <c r="C1474" s="72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</row>
    <row r="1475" spans="2:16" s="71" customFormat="1" x14ac:dyDescent="0.25">
      <c r="B1475" s="72"/>
      <c r="C1475" s="72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</row>
    <row r="1476" spans="2:16" s="71" customFormat="1" x14ac:dyDescent="0.25">
      <c r="B1476" s="72"/>
      <c r="C1476" s="72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</row>
    <row r="1477" spans="2:16" s="71" customFormat="1" x14ac:dyDescent="0.25">
      <c r="B1477" s="72"/>
      <c r="C1477" s="72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</row>
    <row r="1478" spans="2:16" s="71" customFormat="1" x14ac:dyDescent="0.25">
      <c r="B1478" s="72"/>
      <c r="C1478" s="72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</row>
    <row r="1479" spans="2:16" s="71" customFormat="1" x14ac:dyDescent="0.25">
      <c r="B1479" s="72"/>
      <c r="C1479" s="72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</row>
    <row r="1480" spans="2:16" s="71" customFormat="1" x14ac:dyDescent="0.25">
      <c r="B1480" s="72"/>
      <c r="C1480" s="72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</row>
    <row r="1481" spans="2:16" s="71" customFormat="1" x14ac:dyDescent="0.25">
      <c r="B1481" s="72"/>
      <c r="C1481" s="72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</row>
    <row r="1482" spans="2:16" s="71" customFormat="1" x14ac:dyDescent="0.25">
      <c r="B1482" s="72"/>
      <c r="C1482" s="72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</row>
    <row r="1483" spans="2:16" s="71" customFormat="1" x14ac:dyDescent="0.25">
      <c r="B1483" s="72"/>
      <c r="C1483" s="72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</row>
    <row r="1484" spans="2:16" s="71" customFormat="1" x14ac:dyDescent="0.25">
      <c r="B1484" s="72"/>
      <c r="C1484" s="72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</row>
    <row r="1485" spans="2:16" s="71" customFormat="1" x14ac:dyDescent="0.25">
      <c r="B1485" s="72"/>
      <c r="C1485" s="72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</row>
    <row r="1486" spans="2:16" s="71" customFormat="1" x14ac:dyDescent="0.25">
      <c r="B1486" s="72"/>
      <c r="C1486" s="72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</row>
    <row r="1487" spans="2:16" s="71" customFormat="1" x14ac:dyDescent="0.25">
      <c r="B1487" s="72"/>
      <c r="C1487" s="72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</row>
    <row r="1488" spans="2:16" s="71" customFormat="1" x14ac:dyDescent="0.25">
      <c r="B1488" s="72"/>
      <c r="C1488" s="72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</row>
    <row r="1489" spans="2:16" s="71" customFormat="1" x14ac:dyDescent="0.25">
      <c r="B1489" s="72"/>
      <c r="C1489" s="72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</row>
    <row r="1490" spans="2:16" s="71" customFormat="1" x14ac:dyDescent="0.25">
      <c r="B1490" s="72"/>
      <c r="C1490" s="72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</row>
    <row r="1491" spans="2:16" s="71" customFormat="1" x14ac:dyDescent="0.25">
      <c r="B1491" s="72"/>
      <c r="C1491" s="72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</row>
    <row r="1492" spans="2:16" s="71" customFormat="1" x14ac:dyDescent="0.25">
      <c r="B1492" s="72"/>
      <c r="C1492" s="72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</row>
    <row r="1493" spans="2:16" s="71" customFormat="1" x14ac:dyDescent="0.25">
      <c r="B1493" s="72"/>
      <c r="C1493" s="72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</row>
    <row r="1494" spans="2:16" s="71" customFormat="1" x14ac:dyDescent="0.25">
      <c r="B1494" s="72"/>
      <c r="C1494" s="72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</row>
    <row r="1495" spans="2:16" s="71" customFormat="1" x14ac:dyDescent="0.25">
      <c r="B1495" s="72"/>
      <c r="C1495" s="72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</row>
    <row r="1496" spans="2:16" s="71" customFormat="1" x14ac:dyDescent="0.25">
      <c r="B1496" s="72"/>
      <c r="C1496" s="72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</row>
    <row r="1497" spans="2:16" s="71" customFormat="1" x14ac:dyDescent="0.25">
      <c r="B1497" s="72"/>
      <c r="C1497" s="72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</row>
    <row r="1498" spans="2:16" s="71" customFormat="1" x14ac:dyDescent="0.25">
      <c r="B1498" s="72"/>
      <c r="C1498" s="72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</row>
    <row r="1499" spans="2:16" s="71" customFormat="1" x14ac:dyDescent="0.25">
      <c r="B1499" s="72"/>
      <c r="C1499" s="72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</row>
    <row r="1500" spans="2:16" s="71" customFormat="1" x14ac:dyDescent="0.25">
      <c r="B1500" s="72"/>
      <c r="C1500" s="72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</row>
    <row r="1501" spans="2:16" s="71" customFormat="1" x14ac:dyDescent="0.25">
      <c r="B1501" s="72"/>
      <c r="C1501" s="72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</row>
    <row r="1502" spans="2:16" s="71" customFormat="1" x14ac:dyDescent="0.25">
      <c r="B1502" s="72"/>
      <c r="C1502" s="72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</row>
    <row r="1503" spans="2:16" s="71" customFormat="1" x14ac:dyDescent="0.25">
      <c r="B1503" s="72"/>
      <c r="C1503" s="72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</row>
    <row r="1504" spans="2:16" s="71" customFormat="1" x14ac:dyDescent="0.25">
      <c r="B1504" s="72"/>
      <c r="C1504" s="72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</row>
    <row r="1505" spans="2:16" s="71" customFormat="1" x14ac:dyDescent="0.25">
      <c r="B1505" s="72"/>
      <c r="C1505" s="72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</row>
    <row r="1506" spans="2:16" s="71" customFormat="1" x14ac:dyDescent="0.25">
      <c r="B1506" s="72"/>
      <c r="C1506" s="72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</row>
    <row r="1507" spans="2:16" s="71" customFormat="1" x14ac:dyDescent="0.25">
      <c r="B1507" s="72"/>
      <c r="C1507" s="72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</row>
    <row r="1508" spans="2:16" s="71" customFormat="1" x14ac:dyDescent="0.25">
      <c r="B1508" s="72"/>
      <c r="C1508" s="72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</row>
    <row r="1509" spans="2:16" s="71" customFormat="1" x14ac:dyDescent="0.25">
      <c r="B1509" s="72"/>
      <c r="C1509" s="72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</row>
    <row r="1510" spans="2:16" s="71" customFormat="1" x14ac:dyDescent="0.25">
      <c r="B1510" s="72"/>
      <c r="C1510" s="72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</row>
    <row r="1511" spans="2:16" s="71" customFormat="1" x14ac:dyDescent="0.25">
      <c r="B1511" s="72"/>
      <c r="C1511" s="72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</row>
    <row r="1512" spans="2:16" s="71" customFormat="1" x14ac:dyDescent="0.25">
      <c r="B1512" s="72"/>
      <c r="C1512" s="72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</row>
    <row r="1513" spans="2:16" s="71" customFormat="1" x14ac:dyDescent="0.25">
      <c r="B1513" s="72"/>
      <c r="C1513" s="72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</row>
    <row r="1514" spans="2:16" s="71" customFormat="1" x14ac:dyDescent="0.25">
      <c r="B1514" s="72"/>
      <c r="C1514" s="72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</row>
    <row r="1515" spans="2:16" s="71" customFormat="1" x14ac:dyDescent="0.25">
      <c r="B1515" s="72"/>
      <c r="C1515" s="72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</row>
    <row r="1516" spans="2:16" s="71" customFormat="1" x14ac:dyDescent="0.25">
      <c r="B1516" s="72"/>
      <c r="C1516" s="72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</row>
    <row r="1517" spans="2:16" s="71" customFormat="1" x14ac:dyDescent="0.25">
      <c r="B1517" s="72"/>
      <c r="C1517" s="72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</row>
    <row r="1518" spans="2:16" s="71" customFormat="1" x14ac:dyDescent="0.25">
      <c r="B1518" s="72"/>
      <c r="C1518" s="72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</row>
    <row r="1519" spans="2:16" s="71" customFormat="1" x14ac:dyDescent="0.25">
      <c r="B1519" s="72"/>
      <c r="C1519" s="72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</row>
    <row r="1520" spans="2:16" s="71" customFormat="1" x14ac:dyDescent="0.25">
      <c r="B1520" s="72"/>
      <c r="C1520" s="72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</row>
    <row r="1521" spans="2:16" s="71" customFormat="1" x14ac:dyDescent="0.25">
      <c r="B1521" s="72"/>
      <c r="C1521" s="72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</row>
    <row r="1522" spans="2:16" s="71" customFormat="1" x14ac:dyDescent="0.25">
      <c r="B1522" s="72"/>
      <c r="C1522" s="72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</row>
    <row r="1523" spans="2:16" s="71" customFormat="1" x14ac:dyDescent="0.25">
      <c r="B1523" s="72"/>
      <c r="C1523" s="72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</row>
    <row r="1524" spans="2:16" s="71" customFormat="1" x14ac:dyDescent="0.25">
      <c r="B1524" s="72"/>
      <c r="C1524" s="72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</row>
    <row r="1525" spans="2:16" s="71" customFormat="1" x14ac:dyDescent="0.25">
      <c r="B1525" s="72"/>
      <c r="C1525" s="72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</row>
    <row r="1526" spans="2:16" s="71" customFormat="1" x14ac:dyDescent="0.25">
      <c r="B1526" s="72"/>
      <c r="C1526" s="72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</row>
    <row r="1527" spans="2:16" s="71" customFormat="1" x14ac:dyDescent="0.25">
      <c r="B1527" s="72"/>
      <c r="C1527" s="72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</row>
    <row r="1528" spans="2:16" s="71" customFormat="1" x14ac:dyDescent="0.25">
      <c r="B1528" s="72"/>
      <c r="C1528" s="72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</row>
    <row r="1529" spans="2:16" s="71" customFormat="1" x14ac:dyDescent="0.25">
      <c r="B1529" s="72"/>
      <c r="C1529" s="72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</row>
    <row r="1530" spans="2:16" s="71" customFormat="1" x14ac:dyDescent="0.25">
      <c r="B1530" s="72"/>
      <c r="C1530" s="72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</row>
    <row r="1531" spans="2:16" s="71" customFormat="1" x14ac:dyDescent="0.25">
      <c r="B1531" s="72"/>
      <c r="C1531" s="72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</row>
    <row r="1532" spans="2:16" s="71" customFormat="1" x14ac:dyDescent="0.25">
      <c r="B1532" s="72"/>
      <c r="C1532" s="72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</row>
    <row r="1533" spans="2:16" s="71" customFormat="1" x14ac:dyDescent="0.25">
      <c r="B1533" s="72"/>
      <c r="C1533" s="72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</row>
    <row r="1534" spans="2:16" s="71" customFormat="1" x14ac:dyDescent="0.25">
      <c r="B1534" s="72"/>
      <c r="C1534" s="72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</row>
    <row r="1535" spans="2:16" s="71" customFormat="1" x14ac:dyDescent="0.25">
      <c r="B1535" s="72"/>
      <c r="C1535" s="72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</row>
    <row r="1536" spans="2:16" s="71" customFormat="1" x14ac:dyDescent="0.25">
      <c r="B1536" s="72"/>
      <c r="C1536" s="72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</row>
    <row r="1537" spans="2:16" s="71" customFormat="1" x14ac:dyDescent="0.25">
      <c r="B1537" s="72"/>
      <c r="C1537" s="72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</row>
    <row r="1538" spans="2:16" s="71" customFormat="1" x14ac:dyDescent="0.25">
      <c r="B1538" s="72"/>
      <c r="C1538" s="72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</row>
    <row r="1539" spans="2:16" s="71" customFormat="1" x14ac:dyDescent="0.25">
      <c r="B1539" s="72"/>
      <c r="C1539" s="72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</row>
    <row r="1540" spans="2:16" s="71" customFormat="1" x14ac:dyDescent="0.25">
      <c r="B1540" s="72"/>
      <c r="C1540" s="72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</row>
    <row r="1541" spans="2:16" s="71" customFormat="1" x14ac:dyDescent="0.25">
      <c r="B1541" s="72"/>
      <c r="C1541" s="72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</row>
    <row r="1542" spans="2:16" s="71" customFormat="1" x14ac:dyDescent="0.25">
      <c r="B1542" s="72"/>
      <c r="C1542" s="72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</row>
    <row r="1543" spans="2:16" s="71" customFormat="1" x14ac:dyDescent="0.25">
      <c r="B1543" s="72"/>
      <c r="C1543" s="72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</row>
    <row r="1544" spans="2:16" s="71" customFormat="1" x14ac:dyDescent="0.25">
      <c r="B1544" s="72"/>
      <c r="C1544" s="72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</row>
    <row r="1545" spans="2:16" s="71" customFormat="1" x14ac:dyDescent="0.25">
      <c r="B1545" s="72"/>
      <c r="C1545" s="72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</row>
    <row r="1546" spans="2:16" s="71" customFormat="1" x14ac:dyDescent="0.25">
      <c r="B1546" s="72"/>
      <c r="C1546" s="72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</row>
    <row r="1547" spans="2:16" s="71" customFormat="1" x14ac:dyDescent="0.25">
      <c r="B1547" s="72"/>
      <c r="C1547" s="72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</row>
    <row r="1548" spans="2:16" s="71" customFormat="1" x14ac:dyDescent="0.25">
      <c r="B1548" s="72"/>
      <c r="C1548" s="72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</row>
    <row r="1549" spans="2:16" s="71" customFormat="1" x14ac:dyDescent="0.25">
      <c r="B1549" s="72"/>
      <c r="C1549" s="72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</row>
    <row r="1550" spans="2:16" s="71" customFormat="1" x14ac:dyDescent="0.25">
      <c r="B1550" s="72"/>
      <c r="C1550" s="72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</row>
    <row r="1551" spans="2:16" s="71" customFormat="1" x14ac:dyDescent="0.25">
      <c r="B1551" s="72"/>
      <c r="C1551" s="72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</row>
    <row r="1552" spans="2:16" s="71" customFormat="1" x14ac:dyDescent="0.25">
      <c r="B1552" s="72"/>
      <c r="C1552" s="72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</row>
    <row r="1553" spans="2:16" s="71" customFormat="1" x14ac:dyDescent="0.25">
      <c r="B1553" s="72"/>
      <c r="C1553" s="72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</row>
    <row r="1554" spans="2:16" s="71" customFormat="1" x14ac:dyDescent="0.25">
      <c r="B1554" s="72"/>
      <c r="C1554" s="72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</row>
    <row r="1555" spans="2:16" s="71" customFormat="1" x14ac:dyDescent="0.25">
      <c r="B1555" s="72"/>
      <c r="C1555" s="72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</row>
    <row r="1556" spans="2:16" s="71" customFormat="1" x14ac:dyDescent="0.25">
      <c r="B1556" s="72"/>
      <c r="C1556" s="72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</row>
    <row r="1557" spans="2:16" s="71" customFormat="1" x14ac:dyDescent="0.25">
      <c r="B1557" s="72"/>
      <c r="C1557" s="72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</row>
    <row r="1558" spans="2:16" s="71" customFormat="1" x14ac:dyDescent="0.25">
      <c r="B1558" s="72"/>
      <c r="C1558" s="72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</row>
    <row r="1559" spans="2:16" s="71" customFormat="1" x14ac:dyDescent="0.25">
      <c r="B1559" s="72"/>
      <c r="C1559" s="72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</row>
    <row r="1560" spans="2:16" s="71" customFormat="1" x14ac:dyDescent="0.25">
      <c r="B1560" s="72"/>
      <c r="C1560" s="72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</row>
    <row r="1561" spans="2:16" s="71" customFormat="1" x14ac:dyDescent="0.25">
      <c r="B1561" s="72"/>
      <c r="C1561" s="72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</row>
    <row r="1562" spans="2:16" s="71" customFormat="1" x14ac:dyDescent="0.25">
      <c r="B1562" s="72"/>
      <c r="C1562" s="72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</row>
    <row r="1563" spans="2:16" s="71" customFormat="1" x14ac:dyDescent="0.25">
      <c r="B1563" s="72"/>
      <c r="C1563" s="72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</row>
    <row r="1564" spans="2:16" s="71" customFormat="1" x14ac:dyDescent="0.25">
      <c r="B1564" s="72"/>
      <c r="C1564" s="72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</row>
    <row r="1565" spans="2:16" s="71" customFormat="1" x14ac:dyDescent="0.25">
      <c r="B1565" s="72"/>
      <c r="C1565" s="72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</row>
    <row r="1566" spans="2:16" s="71" customFormat="1" x14ac:dyDescent="0.25">
      <c r="B1566" s="72"/>
      <c r="C1566" s="72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</row>
    <row r="1567" spans="2:16" s="71" customFormat="1" x14ac:dyDescent="0.25">
      <c r="B1567" s="72"/>
      <c r="C1567" s="72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</row>
    <row r="1568" spans="2:16" s="71" customFormat="1" x14ac:dyDescent="0.25">
      <c r="B1568" s="72"/>
      <c r="C1568" s="72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</row>
    <row r="1569" spans="2:16" s="71" customFormat="1" x14ac:dyDescent="0.25">
      <c r="B1569" s="72"/>
      <c r="C1569" s="72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</row>
    <row r="1570" spans="2:16" s="71" customFormat="1" x14ac:dyDescent="0.25">
      <c r="B1570" s="72"/>
      <c r="C1570" s="72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</row>
    <row r="1571" spans="2:16" s="71" customFormat="1" x14ac:dyDescent="0.25">
      <c r="B1571" s="72"/>
      <c r="C1571" s="72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</row>
    <row r="1572" spans="2:16" s="71" customFormat="1" x14ac:dyDescent="0.25">
      <c r="B1572" s="72"/>
      <c r="C1572" s="72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</row>
    <row r="1573" spans="2:16" s="71" customFormat="1" x14ac:dyDescent="0.25">
      <c r="B1573" s="72"/>
      <c r="C1573" s="72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</row>
    <row r="1574" spans="2:16" s="71" customFormat="1" x14ac:dyDescent="0.25">
      <c r="B1574" s="72"/>
      <c r="C1574" s="72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</row>
    <row r="1575" spans="2:16" s="71" customFormat="1" x14ac:dyDescent="0.25">
      <c r="B1575" s="72"/>
      <c r="C1575" s="72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</row>
    <row r="1576" spans="2:16" s="71" customFormat="1" x14ac:dyDescent="0.25">
      <c r="B1576" s="72"/>
      <c r="C1576" s="72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</row>
    <row r="1577" spans="2:16" s="71" customFormat="1" x14ac:dyDescent="0.25">
      <c r="B1577" s="72"/>
      <c r="C1577" s="72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</row>
    <row r="1578" spans="2:16" s="71" customFormat="1" x14ac:dyDescent="0.25">
      <c r="B1578" s="72"/>
      <c r="C1578" s="72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</row>
    <row r="1579" spans="2:16" s="71" customFormat="1" x14ac:dyDescent="0.25">
      <c r="B1579" s="72"/>
      <c r="C1579" s="72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</row>
    <row r="1580" spans="2:16" s="71" customFormat="1" x14ac:dyDescent="0.25">
      <c r="B1580" s="72"/>
      <c r="C1580" s="72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</row>
    <row r="1581" spans="2:16" s="71" customFormat="1" x14ac:dyDescent="0.25">
      <c r="B1581" s="72"/>
      <c r="C1581" s="72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</row>
    <row r="1582" spans="2:16" s="71" customFormat="1" x14ac:dyDescent="0.25">
      <c r="B1582" s="72"/>
      <c r="C1582" s="72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</row>
    <row r="1583" spans="2:16" s="71" customFormat="1" x14ac:dyDescent="0.25">
      <c r="B1583" s="72"/>
      <c r="C1583" s="72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</row>
    <row r="1584" spans="2:16" s="71" customFormat="1" x14ac:dyDescent="0.25">
      <c r="B1584" s="72"/>
      <c r="C1584" s="72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</row>
    <row r="1585" spans="2:16" s="71" customFormat="1" x14ac:dyDescent="0.25">
      <c r="B1585" s="72"/>
      <c r="C1585" s="72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</row>
    <row r="1586" spans="2:16" s="71" customFormat="1" x14ac:dyDescent="0.25">
      <c r="B1586" s="72"/>
      <c r="C1586" s="72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</row>
    <row r="1587" spans="2:16" s="71" customFormat="1" x14ac:dyDescent="0.25">
      <c r="B1587" s="72"/>
      <c r="C1587" s="72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</row>
    <row r="1588" spans="2:16" s="71" customFormat="1" x14ac:dyDescent="0.25">
      <c r="B1588" s="72"/>
      <c r="C1588" s="72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</row>
    <row r="1589" spans="2:16" s="71" customFormat="1" x14ac:dyDescent="0.25">
      <c r="B1589" s="72"/>
      <c r="C1589" s="72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</row>
    <row r="1590" spans="2:16" s="71" customFormat="1" x14ac:dyDescent="0.25">
      <c r="B1590" s="72"/>
      <c r="C1590" s="72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</row>
    <row r="1591" spans="2:16" s="71" customFormat="1" x14ac:dyDescent="0.25">
      <c r="B1591" s="72"/>
      <c r="C1591" s="72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</row>
    <row r="1592" spans="2:16" s="71" customFormat="1" x14ac:dyDescent="0.25">
      <c r="B1592" s="72"/>
      <c r="C1592" s="72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</row>
    <row r="1593" spans="2:16" s="71" customFormat="1" x14ac:dyDescent="0.25">
      <c r="B1593" s="72"/>
      <c r="C1593" s="72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</row>
    <row r="1594" spans="2:16" s="71" customFormat="1" x14ac:dyDescent="0.25">
      <c r="B1594" s="72"/>
      <c r="C1594" s="72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</row>
    <row r="1595" spans="2:16" s="71" customFormat="1" x14ac:dyDescent="0.25">
      <c r="B1595" s="72"/>
      <c r="C1595" s="72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</row>
    <row r="1596" spans="2:16" s="71" customFormat="1" x14ac:dyDescent="0.25">
      <c r="B1596" s="72"/>
      <c r="C1596" s="72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</row>
    <row r="1597" spans="2:16" s="71" customFormat="1" x14ac:dyDescent="0.25">
      <c r="B1597" s="72"/>
      <c r="C1597" s="72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</row>
    <row r="1598" spans="2:16" s="71" customFormat="1" x14ac:dyDescent="0.25">
      <c r="B1598" s="72"/>
      <c r="C1598" s="72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</row>
    <row r="1599" spans="2:16" s="71" customFormat="1" x14ac:dyDescent="0.25">
      <c r="B1599" s="72"/>
      <c r="C1599" s="72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</row>
    <row r="1600" spans="2:16" s="71" customFormat="1" x14ac:dyDescent="0.25">
      <c r="B1600" s="72"/>
      <c r="C1600" s="72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</row>
    <row r="1601" spans="2:16" s="71" customFormat="1" x14ac:dyDescent="0.25">
      <c r="B1601" s="72"/>
      <c r="C1601" s="72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</row>
    <row r="1602" spans="2:16" s="71" customFormat="1" x14ac:dyDescent="0.25">
      <c r="B1602" s="72"/>
      <c r="C1602" s="72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</row>
    <row r="1603" spans="2:16" s="71" customFormat="1" x14ac:dyDescent="0.25">
      <c r="B1603" s="72"/>
      <c r="C1603" s="72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</row>
    <row r="1604" spans="2:16" s="71" customFormat="1" x14ac:dyDescent="0.25">
      <c r="B1604" s="72"/>
      <c r="C1604" s="72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</row>
    <row r="1605" spans="2:16" s="71" customFormat="1" x14ac:dyDescent="0.25">
      <c r="B1605" s="72"/>
      <c r="C1605" s="72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</row>
    <row r="1606" spans="2:16" s="71" customFormat="1" x14ac:dyDescent="0.25">
      <c r="B1606" s="72"/>
      <c r="C1606" s="72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</row>
    <row r="1607" spans="2:16" s="71" customFormat="1" x14ac:dyDescent="0.25">
      <c r="B1607" s="72"/>
      <c r="C1607" s="72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</row>
    <row r="1608" spans="2:16" s="71" customFormat="1" x14ac:dyDescent="0.25">
      <c r="B1608" s="72"/>
      <c r="C1608" s="72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</row>
    <row r="1609" spans="2:16" s="71" customFormat="1" x14ac:dyDescent="0.25">
      <c r="B1609" s="72"/>
      <c r="C1609" s="72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</row>
    <row r="1610" spans="2:16" s="71" customFormat="1" x14ac:dyDescent="0.25">
      <c r="B1610" s="72"/>
      <c r="C1610" s="72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</row>
    <row r="1611" spans="2:16" s="71" customFormat="1" x14ac:dyDescent="0.25">
      <c r="B1611" s="72"/>
      <c r="C1611" s="72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</row>
    <row r="1612" spans="2:16" s="71" customFormat="1" x14ac:dyDescent="0.25">
      <c r="B1612" s="72"/>
      <c r="C1612" s="72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</row>
    <row r="1613" spans="2:16" s="71" customFormat="1" x14ac:dyDescent="0.25">
      <c r="B1613" s="72"/>
      <c r="C1613" s="72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</row>
    <row r="1614" spans="2:16" s="71" customFormat="1" x14ac:dyDescent="0.25">
      <c r="B1614" s="72"/>
      <c r="C1614" s="72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</row>
    <row r="1615" spans="2:16" s="71" customFormat="1" x14ac:dyDescent="0.25">
      <c r="B1615" s="72"/>
      <c r="C1615" s="72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</row>
    <row r="1616" spans="2:16" s="71" customFormat="1" x14ac:dyDescent="0.25">
      <c r="B1616" s="72"/>
      <c r="C1616" s="72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</row>
    <row r="1617" spans="2:16" s="71" customFormat="1" x14ac:dyDescent="0.25">
      <c r="B1617" s="72"/>
      <c r="C1617" s="72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</row>
    <row r="1618" spans="2:16" s="71" customFormat="1" x14ac:dyDescent="0.25">
      <c r="B1618" s="72"/>
      <c r="C1618" s="72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</row>
    <row r="1619" spans="2:16" s="71" customFormat="1" x14ac:dyDescent="0.25">
      <c r="B1619" s="72"/>
      <c r="C1619" s="72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</row>
    <row r="1620" spans="2:16" s="71" customFormat="1" x14ac:dyDescent="0.25">
      <c r="B1620" s="72"/>
      <c r="C1620" s="72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</row>
    <row r="1621" spans="2:16" s="71" customFormat="1" x14ac:dyDescent="0.25">
      <c r="B1621" s="72"/>
      <c r="C1621" s="72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</row>
    <row r="1622" spans="2:16" s="71" customFormat="1" x14ac:dyDescent="0.25">
      <c r="B1622" s="72"/>
      <c r="C1622" s="72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</row>
    <row r="1623" spans="2:16" s="71" customFormat="1" x14ac:dyDescent="0.25">
      <c r="B1623" s="72"/>
      <c r="C1623" s="72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</row>
    <row r="1624" spans="2:16" s="71" customFormat="1" x14ac:dyDescent="0.25">
      <c r="B1624" s="72"/>
      <c r="C1624" s="72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</row>
    <row r="1625" spans="2:16" s="71" customFormat="1" x14ac:dyDescent="0.25">
      <c r="B1625" s="72"/>
      <c r="C1625" s="72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</row>
    <row r="1626" spans="2:16" s="71" customFormat="1" x14ac:dyDescent="0.25">
      <c r="B1626" s="72"/>
      <c r="C1626" s="72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</row>
    <row r="1627" spans="2:16" s="71" customFormat="1" x14ac:dyDescent="0.25">
      <c r="B1627" s="72"/>
      <c r="C1627" s="72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</row>
    <row r="1628" spans="2:16" s="71" customFormat="1" x14ac:dyDescent="0.25">
      <c r="B1628" s="72"/>
      <c r="C1628" s="72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</row>
    <row r="1629" spans="2:16" s="71" customFormat="1" x14ac:dyDescent="0.25">
      <c r="B1629" s="72"/>
      <c r="C1629" s="72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</row>
    <row r="1630" spans="2:16" s="71" customFormat="1" x14ac:dyDescent="0.25">
      <c r="B1630" s="72"/>
      <c r="C1630" s="72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</row>
    <row r="1631" spans="2:16" s="71" customFormat="1" x14ac:dyDescent="0.25">
      <c r="B1631" s="72"/>
      <c r="C1631" s="72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</row>
    <row r="1632" spans="2:16" s="71" customFormat="1" x14ac:dyDescent="0.25">
      <c r="B1632" s="72"/>
      <c r="C1632" s="72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</row>
    <row r="1633" spans="2:16" s="71" customFormat="1" x14ac:dyDescent="0.25">
      <c r="B1633" s="72"/>
      <c r="C1633" s="72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</row>
    <row r="1634" spans="2:16" s="71" customFormat="1" x14ac:dyDescent="0.25">
      <c r="B1634" s="72"/>
      <c r="C1634" s="72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</row>
    <row r="1635" spans="2:16" s="71" customFormat="1" x14ac:dyDescent="0.25">
      <c r="B1635" s="72"/>
      <c r="C1635" s="72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</row>
    <row r="1636" spans="2:16" s="71" customFormat="1" x14ac:dyDescent="0.25">
      <c r="B1636" s="72"/>
      <c r="C1636" s="72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</row>
    <row r="1637" spans="2:16" s="71" customFormat="1" x14ac:dyDescent="0.25">
      <c r="B1637" s="72"/>
      <c r="C1637" s="72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</row>
    <row r="1638" spans="2:16" s="71" customFormat="1" x14ac:dyDescent="0.25">
      <c r="B1638" s="72"/>
      <c r="C1638" s="72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</row>
    <row r="1639" spans="2:16" s="71" customFormat="1" x14ac:dyDescent="0.25">
      <c r="B1639" s="72"/>
      <c r="C1639" s="72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</row>
    <row r="1640" spans="2:16" s="71" customFormat="1" x14ac:dyDescent="0.25">
      <c r="B1640" s="72"/>
      <c r="C1640" s="72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</row>
    <row r="1641" spans="2:16" s="71" customFormat="1" x14ac:dyDescent="0.25">
      <c r="B1641" s="72"/>
      <c r="C1641" s="72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</row>
    <row r="1642" spans="2:16" s="71" customFormat="1" x14ac:dyDescent="0.25">
      <c r="B1642" s="72"/>
      <c r="C1642" s="72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</row>
    <row r="1643" spans="2:16" s="71" customFormat="1" x14ac:dyDescent="0.25">
      <c r="B1643" s="72"/>
      <c r="C1643" s="72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</row>
    <row r="1644" spans="2:16" s="71" customFormat="1" x14ac:dyDescent="0.25">
      <c r="B1644" s="72"/>
      <c r="C1644" s="72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</row>
    <row r="1645" spans="2:16" s="71" customFormat="1" x14ac:dyDescent="0.25">
      <c r="B1645" s="72"/>
      <c r="C1645" s="72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</row>
    <row r="1646" spans="2:16" s="71" customFormat="1" x14ac:dyDescent="0.25">
      <c r="B1646" s="72"/>
      <c r="C1646" s="72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</row>
    <row r="1647" spans="2:16" s="71" customFormat="1" x14ac:dyDescent="0.25">
      <c r="B1647" s="72"/>
      <c r="C1647" s="72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</row>
    <row r="1648" spans="2:16" s="71" customFormat="1" x14ac:dyDescent="0.25">
      <c r="B1648" s="72"/>
      <c r="C1648" s="72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</row>
    <row r="1649" spans="2:16" s="71" customFormat="1" x14ac:dyDescent="0.25">
      <c r="B1649" s="72"/>
      <c r="C1649" s="72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</row>
    <row r="1650" spans="2:16" s="71" customFormat="1" x14ac:dyDescent="0.25">
      <c r="B1650" s="72"/>
      <c r="C1650" s="72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</row>
    <row r="1651" spans="2:16" s="71" customFormat="1" x14ac:dyDescent="0.25">
      <c r="B1651" s="72"/>
      <c r="C1651" s="72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</row>
    <row r="1652" spans="2:16" s="71" customFormat="1" x14ac:dyDescent="0.25">
      <c r="B1652" s="72"/>
      <c r="C1652" s="72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</row>
    <row r="1653" spans="2:16" s="71" customFormat="1" x14ac:dyDescent="0.25">
      <c r="B1653" s="72"/>
      <c r="C1653" s="72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</row>
    <row r="1654" spans="2:16" s="71" customFormat="1" x14ac:dyDescent="0.25">
      <c r="B1654" s="72"/>
      <c r="C1654" s="72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</row>
    <row r="1655" spans="2:16" s="71" customFormat="1" x14ac:dyDescent="0.25">
      <c r="B1655" s="72"/>
      <c r="C1655" s="72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</row>
    <row r="1656" spans="2:16" s="71" customFormat="1" x14ac:dyDescent="0.25">
      <c r="B1656" s="72"/>
      <c r="C1656" s="72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</row>
    <row r="1657" spans="2:16" s="71" customFormat="1" x14ac:dyDescent="0.25">
      <c r="B1657" s="72"/>
      <c r="C1657" s="72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</row>
    <row r="1658" spans="2:16" s="71" customFormat="1" x14ac:dyDescent="0.25">
      <c r="B1658" s="72"/>
      <c r="C1658" s="72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</row>
    <row r="1659" spans="2:16" s="71" customFormat="1" x14ac:dyDescent="0.25">
      <c r="B1659" s="72"/>
      <c r="C1659" s="72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</row>
    <row r="1660" spans="2:16" s="71" customFormat="1" x14ac:dyDescent="0.25">
      <c r="B1660" s="72"/>
      <c r="C1660" s="72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</row>
    <row r="1661" spans="2:16" s="71" customFormat="1" x14ac:dyDescent="0.25">
      <c r="B1661" s="72"/>
      <c r="C1661" s="72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</row>
    <row r="1662" spans="2:16" s="71" customFormat="1" x14ac:dyDescent="0.25">
      <c r="B1662" s="72"/>
      <c r="C1662" s="72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</row>
    <row r="1663" spans="2:16" s="71" customFormat="1" x14ac:dyDescent="0.25">
      <c r="B1663" s="72"/>
      <c r="C1663" s="72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</row>
    <row r="1664" spans="2:16" s="71" customFormat="1" x14ac:dyDescent="0.25">
      <c r="B1664" s="72"/>
      <c r="C1664" s="72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</row>
    <row r="1665" spans="2:16" s="71" customFormat="1" x14ac:dyDescent="0.25">
      <c r="B1665" s="72"/>
      <c r="C1665" s="72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</row>
    <row r="1666" spans="2:16" s="71" customFormat="1" x14ac:dyDescent="0.25">
      <c r="B1666" s="72"/>
      <c r="C1666" s="72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</row>
    <row r="1667" spans="2:16" s="71" customFormat="1" x14ac:dyDescent="0.25">
      <c r="B1667" s="72"/>
      <c r="C1667" s="72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</row>
    <row r="1668" spans="2:16" s="71" customFormat="1" x14ac:dyDescent="0.25">
      <c r="B1668" s="72"/>
      <c r="C1668" s="72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</row>
    <row r="1669" spans="2:16" s="71" customFormat="1" x14ac:dyDescent="0.25">
      <c r="B1669" s="72"/>
      <c r="C1669" s="72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</row>
    <row r="1670" spans="2:16" s="71" customFormat="1" x14ac:dyDescent="0.25">
      <c r="B1670" s="72"/>
      <c r="C1670" s="72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</row>
    <row r="1671" spans="2:16" s="71" customFormat="1" x14ac:dyDescent="0.25">
      <c r="B1671" s="72"/>
      <c r="C1671" s="72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</row>
    <row r="1672" spans="2:16" s="71" customFormat="1" x14ac:dyDescent="0.25">
      <c r="B1672" s="72"/>
      <c r="C1672" s="72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</row>
    <row r="1673" spans="2:16" s="71" customFormat="1" x14ac:dyDescent="0.25">
      <c r="B1673" s="72"/>
      <c r="C1673" s="72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</row>
    <row r="1674" spans="2:16" s="71" customFormat="1" x14ac:dyDescent="0.25">
      <c r="B1674" s="72"/>
      <c r="C1674" s="72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</row>
    <row r="1675" spans="2:16" s="71" customFormat="1" x14ac:dyDescent="0.25">
      <c r="B1675" s="72"/>
      <c r="C1675" s="72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</row>
    <row r="1676" spans="2:16" s="71" customFormat="1" x14ac:dyDescent="0.25">
      <c r="B1676" s="72"/>
      <c r="C1676" s="72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</row>
    <row r="1677" spans="2:16" s="71" customFormat="1" x14ac:dyDescent="0.25">
      <c r="B1677" s="72"/>
      <c r="C1677" s="72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</row>
    <row r="1678" spans="2:16" s="71" customFormat="1" x14ac:dyDescent="0.25">
      <c r="B1678" s="72"/>
      <c r="C1678" s="72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</row>
    <row r="1679" spans="2:16" s="71" customFormat="1" x14ac:dyDescent="0.25">
      <c r="B1679" s="72"/>
      <c r="C1679" s="72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</row>
    <row r="1680" spans="2:16" s="71" customFormat="1" x14ac:dyDescent="0.25">
      <c r="B1680" s="72"/>
      <c r="C1680" s="72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</row>
    <row r="1681" spans="2:16" s="71" customFormat="1" x14ac:dyDescent="0.25">
      <c r="B1681" s="72"/>
      <c r="C1681" s="72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</row>
    <row r="1682" spans="2:16" s="71" customFormat="1" x14ac:dyDescent="0.25">
      <c r="B1682" s="72"/>
      <c r="C1682" s="72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</row>
    <row r="1683" spans="2:16" s="71" customFormat="1" x14ac:dyDescent="0.25">
      <c r="B1683" s="72"/>
      <c r="C1683" s="72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</row>
    <row r="1684" spans="2:16" s="71" customFormat="1" x14ac:dyDescent="0.25">
      <c r="B1684" s="72"/>
      <c r="C1684" s="72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</row>
    <row r="1685" spans="2:16" s="71" customFormat="1" x14ac:dyDescent="0.25">
      <c r="B1685" s="72"/>
      <c r="C1685" s="72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</row>
    <row r="1686" spans="2:16" s="71" customFormat="1" x14ac:dyDescent="0.25">
      <c r="B1686" s="72"/>
      <c r="C1686" s="72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</row>
    <row r="1687" spans="2:16" s="71" customFormat="1" x14ac:dyDescent="0.25">
      <c r="B1687" s="72"/>
      <c r="C1687" s="72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</row>
    <row r="1688" spans="2:16" s="71" customFormat="1" x14ac:dyDescent="0.25">
      <c r="B1688" s="72"/>
      <c r="C1688" s="72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</row>
    <row r="1689" spans="2:16" s="71" customFormat="1" x14ac:dyDescent="0.25">
      <c r="B1689" s="72"/>
      <c r="C1689" s="72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</row>
    <row r="1690" spans="2:16" s="71" customFormat="1" x14ac:dyDescent="0.25">
      <c r="B1690" s="72"/>
      <c r="C1690" s="72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</row>
    <row r="1691" spans="2:16" s="71" customFormat="1" x14ac:dyDescent="0.25">
      <c r="B1691" s="72"/>
      <c r="C1691" s="72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</row>
    <row r="1692" spans="2:16" s="71" customFormat="1" x14ac:dyDescent="0.25">
      <c r="B1692" s="72"/>
      <c r="C1692" s="72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</row>
    <row r="1693" spans="2:16" s="71" customFormat="1" x14ac:dyDescent="0.25">
      <c r="B1693" s="72"/>
      <c r="C1693" s="72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</row>
    <row r="1694" spans="2:16" s="71" customFormat="1" x14ac:dyDescent="0.25">
      <c r="B1694" s="72"/>
      <c r="C1694" s="72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</row>
    <row r="1695" spans="2:16" s="71" customFormat="1" x14ac:dyDescent="0.25">
      <c r="B1695" s="72"/>
      <c r="C1695" s="72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</row>
    <row r="1696" spans="2:16" s="71" customFormat="1" x14ac:dyDescent="0.25">
      <c r="B1696" s="72"/>
      <c r="C1696" s="72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</row>
    <row r="1697" spans="2:16" s="71" customFormat="1" x14ac:dyDescent="0.25">
      <c r="B1697" s="72"/>
      <c r="C1697" s="72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</row>
    <row r="1698" spans="2:16" s="71" customFormat="1" x14ac:dyDescent="0.25">
      <c r="B1698" s="72"/>
      <c r="C1698" s="72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</row>
    <row r="1699" spans="2:16" s="71" customFormat="1" x14ac:dyDescent="0.25">
      <c r="B1699" s="72"/>
      <c r="C1699" s="72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</row>
    <row r="1700" spans="2:16" s="71" customFormat="1" x14ac:dyDescent="0.25">
      <c r="B1700" s="72"/>
      <c r="C1700" s="72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</row>
    <row r="1701" spans="2:16" s="71" customFormat="1" x14ac:dyDescent="0.25">
      <c r="B1701" s="72"/>
      <c r="C1701" s="72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</row>
    <row r="1702" spans="2:16" s="71" customFormat="1" x14ac:dyDescent="0.25">
      <c r="B1702" s="72"/>
      <c r="C1702" s="72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</row>
    <row r="1703" spans="2:16" s="71" customFormat="1" x14ac:dyDescent="0.25">
      <c r="B1703" s="72"/>
      <c r="C1703" s="72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</row>
    <row r="1704" spans="2:16" s="71" customFormat="1" x14ac:dyDescent="0.25">
      <c r="B1704" s="72"/>
      <c r="C1704" s="72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</row>
    <row r="1705" spans="2:16" s="71" customFormat="1" x14ac:dyDescent="0.25">
      <c r="B1705" s="72"/>
      <c r="C1705" s="72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</row>
    <row r="1706" spans="2:16" s="71" customFormat="1" x14ac:dyDescent="0.25">
      <c r="B1706" s="72"/>
      <c r="C1706" s="72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</row>
    <row r="1707" spans="2:16" s="71" customFormat="1" x14ac:dyDescent="0.25">
      <c r="B1707" s="72"/>
      <c r="C1707" s="72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</row>
    <row r="1708" spans="2:16" s="71" customFormat="1" x14ac:dyDescent="0.25">
      <c r="B1708" s="72"/>
      <c r="C1708" s="72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</row>
    <row r="1709" spans="2:16" s="71" customFormat="1" x14ac:dyDescent="0.25">
      <c r="B1709" s="72"/>
      <c r="C1709" s="72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</row>
    <row r="1710" spans="2:16" s="71" customFormat="1" x14ac:dyDescent="0.25">
      <c r="B1710" s="72"/>
      <c r="C1710" s="72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</row>
    <row r="1711" spans="2:16" s="71" customFormat="1" x14ac:dyDescent="0.25">
      <c r="B1711" s="72"/>
      <c r="C1711" s="72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</row>
    <row r="1712" spans="2:16" s="71" customFormat="1" x14ac:dyDescent="0.25">
      <c r="B1712" s="72"/>
      <c r="C1712" s="72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</row>
    <row r="1713" spans="2:16" s="71" customFormat="1" x14ac:dyDescent="0.25">
      <c r="B1713" s="72"/>
      <c r="C1713" s="72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</row>
    <row r="1714" spans="2:16" s="71" customFormat="1" x14ac:dyDescent="0.25">
      <c r="B1714" s="72"/>
      <c r="C1714" s="72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</row>
    <row r="1715" spans="2:16" s="71" customFormat="1" x14ac:dyDescent="0.25">
      <c r="B1715" s="72"/>
      <c r="C1715" s="72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</row>
    <row r="1716" spans="2:16" s="71" customFormat="1" x14ac:dyDescent="0.25">
      <c r="B1716" s="72"/>
      <c r="C1716" s="72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</row>
    <row r="1717" spans="2:16" s="71" customFormat="1" x14ac:dyDescent="0.25">
      <c r="B1717" s="72"/>
      <c r="C1717" s="72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</row>
    <row r="1718" spans="2:16" s="71" customFormat="1" x14ac:dyDescent="0.25">
      <c r="B1718" s="72"/>
      <c r="C1718" s="72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</row>
    <row r="1719" spans="2:16" s="71" customFormat="1" x14ac:dyDescent="0.25">
      <c r="B1719" s="72"/>
      <c r="C1719" s="72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</row>
    <row r="1720" spans="2:16" s="71" customFormat="1" x14ac:dyDescent="0.25">
      <c r="B1720" s="72"/>
      <c r="C1720" s="72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</row>
    <row r="1721" spans="2:16" s="71" customFormat="1" x14ac:dyDescent="0.25">
      <c r="B1721" s="72"/>
      <c r="C1721" s="72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</row>
    <row r="1722" spans="2:16" s="71" customFormat="1" x14ac:dyDescent="0.25">
      <c r="B1722" s="72"/>
      <c r="C1722" s="72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</row>
    <row r="1723" spans="2:16" s="71" customFormat="1" x14ac:dyDescent="0.25">
      <c r="B1723" s="72"/>
      <c r="C1723" s="72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</row>
    <row r="1724" spans="2:16" s="71" customFormat="1" x14ac:dyDescent="0.25">
      <c r="B1724" s="72"/>
      <c r="C1724" s="72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</row>
    <row r="1725" spans="2:16" s="71" customFormat="1" x14ac:dyDescent="0.25">
      <c r="B1725" s="72"/>
      <c r="C1725" s="72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</row>
    <row r="1726" spans="2:16" s="71" customFormat="1" x14ac:dyDescent="0.25">
      <c r="B1726" s="72"/>
      <c r="C1726" s="72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</row>
    <row r="1727" spans="2:16" s="71" customFormat="1" x14ac:dyDescent="0.25">
      <c r="B1727" s="72"/>
      <c r="C1727" s="72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</row>
    <row r="1728" spans="2:16" s="71" customFormat="1" x14ac:dyDescent="0.25">
      <c r="B1728" s="72"/>
      <c r="C1728" s="72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</row>
    <row r="1729" spans="2:16" s="71" customFormat="1" x14ac:dyDescent="0.25">
      <c r="B1729" s="72"/>
      <c r="C1729" s="72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</row>
    <row r="1730" spans="2:16" s="71" customFormat="1" x14ac:dyDescent="0.25">
      <c r="B1730" s="72"/>
      <c r="C1730" s="72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</row>
    <row r="1731" spans="2:16" s="71" customFormat="1" x14ac:dyDescent="0.25">
      <c r="B1731" s="72"/>
      <c r="C1731" s="72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</row>
    <row r="1732" spans="2:16" s="71" customFormat="1" x14ac:dyDescent="0.25">
      <c r="B1732" s="72"/>
      <c r="C1732" s="72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</row>
    <row r="1733" spans="2:16" s="71" customFormat="1" x14ac:dyDescent="0.25">
      <c r="B1733" s="72"/>
      <c r="C1733" s="72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</row>
    <row r="1734" spans="2:16" s="71" customFormat="1" x14ac:dyDescent="0.25">
      <c r="B1734" s="72"/>
      <c r="C1734" s="72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</row>
    <row r="1735" spans="2:16" s="71" customFormat="1" x14ac:dyDescent="0.25">
      <c r="B1735" s="72"/>
      <c r="C1735" s="72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</row>
    <row r="1736" spans="2:16" s="71" customFormat="1" x14ac:dyDescent="0.25">
      <c r="B1736" s="72"/>
      <c r="C1736" s="72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</row>
    <row r="1737" spans="2:16" s="71" customFormat="1" x14ac:dyDescent="0.25">
      <c r="B1737" s="72"/>
      <c r="C1737" s="72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</row>
    <row r="1738" spans="2:16" s="71" customFormat="1" x14ac:dyDescent="0.25">
      <c r="B1738" s="72"/>
      <c r="C1738" s="72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</row>
    <row r="1739" spans="2:16" s="71" customFormat="1" x14ac:dyDescent="0.25">
      <c r="B1739" s="72"/>
      <c r="C1739" s="72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</row>
    <row r="1740" spans="2:16" s="71" customFormat="1" x14ac:dyDescent="0.25">
      <c r="B1740" s="72"/>
      <c r="C1740" s="72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</row>
    <row r="1741" spans="2:16" s="71" customFormat="1" x14ac:dyDescent="0.25">
      <c r="B1741" s="72"/>
      <c r="C1741" s="72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</row>
    <row r="1742" spans="2:16" s="71" customFormat="1" x14ac:dyDescent="0.25">
      <c r="B1742" s="72"/>
      <c r="C1742" s="72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</row>
    <row r="1743" spans="2:16" s="71" customFormat="1" x14ac:dyDescent="0.25">
      <c r="B1743" s="72"/>
      <c r="C1743" s="72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</row>
    <row r="1744" spans="2:16" s="71" customFormat="1" x14ac:dyDescent="0.25">
      <c r="B1744" s="72"/>
      <c r="C1744" s="72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</row>
    <row r="1745" spans="2:16" s="71" customFormat="1" x14ac:dyDescent="0.25">
      <c r="B1745" s="72"/>
      <c r="C1745" s="72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</row>
    <row r="1746" spans="2:16" s="71" customFormat="1" x14ac:dyDescent="0.25">
      <c r="B1746" s="72"/>
      <c r="C1746" s="72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</row>
    <row r="1747" spans="2:16" s="71" customFormat="1" x14ac:dyDescent="0.25">
      <c r="B1747" s="72"/>
      <c r="C1747" s="72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</row>
    <row r="1748" spans="2:16" s="71" customFormat="1" x14ac:dyDescent="0.25">
      <c r="B1748" s="72"/>
      <c r="C1748" s="72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</row>
    <row r="1749" spans="2:16" s="71" customFormat="1" x14ac:dyDescent="0.25">
      <c r="B1749" s="72"/>
      <c r="C1749" s="72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</row>
    <row r="1750" spans="2:16" s="71" customFormat="1" x14ac:dyDescent="0.25">
      <c r="B1750" s="72"/>
      <c r="C1750" s="72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</row>
    <row r="1751" spans="2:16" s="71" customFormat="1" x14ac:dyDescent="0.25">
      <c r="B1751" s="72"/>
      <c r="C1751" s="72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</row>
    <row r="1752" spans="2:16" s="71" customFormat="1" x14ac:dyDescent="0.25">
      <c r="B1752" s="72"/>
      <c r="C1752" s="72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</row>
    <row r="1753" spans="2:16" s="71" customFormat="1" x14ac:dyDescent="0.25">
      <c r="B1753" s="72"/>
      <c r="C1753" s="72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</row>
    <row r="1754" spans="2:16" s="71" customFormat="1" x14ac:dyDescent="0.25">
      <c r="B1754" s="72"/>
      <c r="C1754" s="72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</row>
    <row r="1755" spans="2:16" s="71" customFormat="1" x14ac:dyDescent="0.25">
      <c r="B1755" s="72"/>
      <c r="C1755" s="72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</row>
    <row r="1756" spans="2:16" s="71" customFormat="1" x14ac:dyDescent="0.25">
      <c r="B1756" s="72"/>
      <c r="C1756" s="72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</row>
    <row r="1757" spans="2:16" s="71" customFormat="1" x14ac:dyDescent="0.25">
      <c r="B1757" s="72"/>
      <c r="C1757" s="72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</row>
    <row r="1758" spans="2:16" s="71" customFormat="1" x14ac:dyDescent="0.25">
      <c r="B1758" s="72"/>
      <c r="C1758" s="72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</row>
    <row r="1759" spans="2:16" s="71" customFormat="1" x14ac:dyDescent="0.25">
      <c r="B1759" s="72"/>
      <c r="C1759" s="72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</row>
    <row r="1760" spans="2:16" s="71" customFormat="1" x14ac:dyDescent="0.25">
      <c r="B1760" s="72"/>
      <c r="C1760" s="72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</row>
    <row r="1761" spans="2:16" s="71" customFormat="1" x14ac:dyDescent="0.25">
      <c r="B1761" s="72"/>
      <c r="C1761" s="72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</row>
    <row r="1762" spans="2:16" s="71" customFormat="1" x14ac:dyDescent="0.25">
      <c r="B1762" s="72"/>
      <c r="C1762" s="72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</row>
    <row r="1763" spans="2:16" s="71" customFormat="1" x14ac:dyDescent="0.25">
      <c r="B1763" s="72"/>
      <c r="C1763" s="72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</row>
    <row r="1764" spans="2:16" s="71" customFormat="1" x14ac:dyDescent="0.25">
      <c r="B1764" s="72"/>
      <c r="C1764" s="72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</row>
    <row r="1765" spans="2:16" s="71" customFormat="1" x14ac:dyDescent="0.25">
      <c r="B1765" s="72"/>
      <c r="C1765" s="72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</row>
    <row r="1766" spans="2:16" s="71" customFormat="1" x14ac:dyDescent="0.25">
      <c r="B1766" s="72"/>
      <c r="C1766" s="72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</row>
    <row r="1767" spans="2:16" s="71" customFormat="1" x14ac:dyDescent="0.25">
      <c r="B1767" s="72"/>
      <c r="C1767" s="72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</row>
    <row r="1768" spans="2:16" s="71" customFormat="1" x14ac:dyDescent="0.25">
      <c r="B1768" s="72"/>
      <c r="C1768" s="72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</row>
    <row r="1769" spans="2:16" s="71" customFormat="1" x14ac:dyDescent="0.25">
      <c r="B1769" s="72"/>
      <c r="C1769" s="72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</row>
    <row r="1770" spans="2:16" s="71" customFormat="1" x14ac:dyDescent="0.25">
      <c r="B1770" s="72"/>
      <c r="C1770" s="72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</row>
    <row r="1771" spans="2:16" s="71" customFormat="1" x14ac:dyDescent="0.25">
      <c r="B1771" s="72"/>
      <c r="C1771" s="72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</row>
    <row r="1772" spans="2:16" s="71" customFormat="1" x14ac:dyDescent="0.25">
      <c r="B1772" s="72"/>
      <c r="C1772" s="72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</row>
    <row r="1773" spans="2:16" s="71" customFormat="1" x14ac:dyDescent="0.25">
      <c r="B1773" s="72"/>
      <c r="C1773" s="72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</row>
    <row r="1774" spans="2:16" s="71" customFormat="1" x14ac:dyDescent="0.25">
      <c r="B1774" s="72"/>
      <c r="C1774" s="72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</row>
    <row r="1775" spans="2:16" s="71" customFormat="1" x14ac:dyDescent="0.25">
      <c r="B1775" s="72"/>
      <c r="C1775" s="72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</row>
    <row r="1776" spans="2:16" s="71" customFormat="1" x14ac:dyDescent="0.25">
      <c r="B1776" s="72"/>
      <c r="C1776" s="72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</row>
    <row r="1777" spans="2:16" s="71" customFormat="1" x14ac:dyDescent="0.25">
      <c r="B1777" s="72"/>
      <c r="C1777" s="72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</row>
    <row r="1778" spans="2:16" s="71" customFormat="1" x14ac:dyDescent="0.25">
      <c r="B1778" s="72"/>
      <c r="C1778" s="72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</row>
    <row r="1779" spans="2:16" s="71" customFormat="1" x14ac:dyDescent="0.25">
      <c r="B1779" s="72"/>
      <c r="C1779" s="72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</row>
    <row r="1780" spans="2:16" s="71" customFormat="1" x14ac:dyDescent="0.25">
      <c r="B1780" s="72"/>
      <c r="C1780" s="72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</row>
    <row r="1781" spans="2:16" s="71" customFormat="1" x14ac:dyDescent="0.25">
      <c r="B1781" s="72"/>
      <c r="C1781" s="72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</row>
    <row r="1782" spans="2:16" s="71" customFormat="1" x14ac:dyDescent="0.25">
      <c r="B1782" s="72"/>
      <c r="C1782" s="72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</row>
    <row r="1783" spans="2:16" s="71" customFormat="1" x14ac:dyDescent="0.25">
      <c r="B1783" s="72"/>
      <c r="C1783" s="72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</row>
    <row r="1784" spans="2:16" s="71" customFormat="1" x14ac:dyDescent="0.25">
      <c r="B1784" s="72"/>
      <c r="C1784" s="72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</row>
    <row r="1785" spans="2:16" s="71" customFormat="1" x14ac:dyDescent="0.25">
      <c r="B1785" s="72"/>
      <c r="C1785" s="72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</row>
    <row r="1786" spans="2:16" s="71" customFormat="1" x14ac:dyDescent="0.25">
      <c r="B1786" s="72"/>
      <c r="C1786" s="72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</row>
    <row r="1787" spans="2:16" s="71" customFormat="1" x14ac:dyDescent="0.25">
      <c r="B1787" s="72"/>
      <c r="C1787" s="72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</row>
    <row r="1788" spans="2:16" s="71" customFormat="1" x14ac:dyDescent="0.25">
      <c r="B1788" s="72"/>
      <c r="C1788" s="72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</row>
    <row r="1789" spans="2:16" s="71" customFormat="1" x14ac:dyDescent="0.25">
      <c r="B1789" s="72"/>
      <c r="C1789" s="72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</row>
    <row r="1790" spans="2:16" s="71" customFormat="1" x14ac:dyDescent="0.25">
      <c r="B1790" s="72"/>
      <c r="C1790" s="72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</row>
    <row r="1791" spans="2:16" s="71" customFormat="1" x14ac:dyDescent="0.25">
      <c r="B1791" s="72"/>
      <c r="C1791" s="72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</row>
    <row r="1792" spans="2:16" s="71" customFormat="1" x14ac:dyDescent="0.25">
      <c r="B1792" s="72"/>
      <c r="C1792" s="72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</row>
    <row r="1793" spans="2:16" s="71" customFormat="1" x14ac:dyDescent="0.25">
      <c r="B1793" s="72"/>
      <c r="C1793" s="72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</row>
    <row r="1794" spans="2:16" s="71" customFormat="1" x14ac:dyDescent="0.25">
      <c r="B1794" s="72"/>
      <c r="C1794" s="72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</row>
    <row r="1795" spans="2:16" s="71" customFormat="1" x14ac:dyDescent="0.25">
      <c r="B1795" s="72"/>
      <c r="C1795" s="72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</row>
    <row r="1796" spans="2:16" s="71" customFormat="1" x14ac:dyDescent="0.25">
      <c r="B1796" s="72"/>
      <c r="C1796" s="72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</row>
    <row r="1797" spans="2:16" s="71" customFormat="1" x14ac:dyDescent="0.25">
      <c r="B1797" s="72"/>
      <c r="C1797" s="72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</row>
    <row r="1798" spans="2:16" s="71" customFormat="1" x14ac:dyDescent="0.25">
      <c r="B1798" s="72"/>
      <c r="C1798" s="72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</row>
    <row r="1799" spans="2:16" s="71" customFormat="1" x14ac:dyDescent="0.25">
      <c r="B1799" s="72"/>
      <c r="C1799" s="72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</row>
    <row r="1800" spans="2:16" s="71" customFormat="1" x14ac:dyDescent="0.25">
      <c r="B1800" s="72"/>
      <c r="C1800" s="72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</row>
    <row r="1801" spans="2:16" s="71" customFormat="1" x14ac:dyDescent="0.25">
      <c r="B1801" s="72"/>
      <c r="C1801" s="72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</row>
    <row r="1802" spans="2:16" s="71" customFormat="1" x14ac:dyDescent="0.25">
      <c r="B1802" s="72"/>
      <c r="C1802" s="72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</row>
    <row r="1803" spans="2:16" s="71" customFormat="1" x14ac:dyDescent="0.25">
      <c r="B1803" s="72"/>
      <c r="C1803" s="72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</row>
    <row r="1804" spans="2:16" s="71" customFormat="1" x14ac:dyDescent="0.25">
      <c r="B1804" s="72"/>
      <c r="C1804" s="72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</row>
    <row r="1805" spans="2:16" s="71" customFormat="1" x14ac:dyDescent="0.25">
      <c r="B1805" s="72"/>
      <c r="C1805" s="72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</row>
    <row r="1806" spans="2:16" s="71" customFormat="1" x14ac:dyDescent="0.25">
      <c r="B1806" s="72"/>
      <c r="C1806" s="72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</row>
    <row r="1807" spans="2:16" s="71" customFormat="1" x14ac:dyDescent="0.25">
      <c r="B1807" s="72"/>
      <c r="C1807" s="72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</row>
    <row r="1808" spans="2:16" s="71" customFormat="1" x14ac:dyDescent="0.25">
      <c r="B1808" s="72"/>
      <c r="C1808" s="72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</row>
    <row r="1809" spans="2:16" s="71" customFormat="1" x14ac:dyDescent="0.25">
      <c r="B1809" s="72"/>
      <c r="C1809" s="72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</row>
    <row r="1810" spans="2:16" s="71" customFormat="1" x14ac:dyDescent="0.25">
      <c r="B1810" s="72"/>
      <c r="C1810" s="72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</row>
    <row r="1811" spans="2:16" s="71" customFormat="1" x14ac:dyDescent="0.25">
      <c r="B1811" s="72"/>
      <c r="C1811" s="72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</row>
    <row r="1812" spans="2:16" s="71" customFormat="1" x14ac:dyDescent="0.25">
      <c r="B1812" s="72"/>
      <c r="C1812" s="72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</row>
    <row r="1813" spans="2:16" s="71" customFormat="1" x14ac:dyDescent="0.25">
      <c r="B1813" s="72"/>
      <c r="C1813" s="72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</row>
    <row r="1814" spans="2:16" s="71" customFormat="1" x14ac:dyDescent="0.25">
      <c r="B1814" s="72"/>
      <c r="C1814" s="72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</row>
    <row r="1815" spans="2:16" s="71" customFormat="1" x14ac:dyDescent="0.25">
      <c r="B1815" s="72"/>
      <c r="C1815" s="72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</row>
    <row r="1816" spans="2:16" s="71" customFormat="1" x14ac:dyDescent="0.25">
      <c r="B1816" s="72"/>
      <c r="C1816" s="72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</row>
    <row r="1817" spans="2:16" s="71" customFormat="1" x14ac:dyDescent="0.25">
      <c r="B1817" s="72"/>
      <c r="C1817" s="72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</row>
    <row r="1818" spans="2:16" s="71" customFormat="1" x14ac:dyDescent="0.25">
      <c r="B1818" s="72"/>
      <c r="C1818" s="72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</row>
    <row r="1819" spans="2:16" s="71" customFormat="1" x14ac:dyDescent="0.25">
      <c r="B1819" s="72"/>
      <c r="C1819" s="72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</row>
    <row r="1820" spans="2:16" s="71" customFormat="1" x14ac:dyDescent="0.25">
      <c r="B1820" s="72"/>
      <c r="C1820" s="72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</row>
    <row r="1821" spans="2:16" s="71" customFormat="1" x14ac:dyDescent="0.25">
      <c r="B1821" s="72"/>
      <c r="C1821" s="72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</row>
    <row r="1822" spans="2:16" s="71" customFormat="1" x14ac:dyDescent="0.25">
      <c r="B1822" s="72"/>
      <c r="C1822" s="72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</row>
    <row r="1823" spans="2:16" s="71" customFormat="1" x14ac:dyDescent="0.25">
      <c r="B1823" s="72"/>
      <c r="C1823" s="72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</row>
    <row r="1824" spans="2:16" s="71" customFormat="1" x14ac:dyDescent="0.25">
      <c r="B1824" s="72"/>
      <c r="C1824" s="72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</row>
    <row r="1825" spans="2:16" s="71" customFormat="1" x14ac:dyDescent="0.25">
      <c r="B1825" s="72"/>
      <c r="C1825" s="72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</row>
    <row r="1826" spans="2:16" s="71" customFormat="1" x14ac:dyDescent="0.25">
      <c r="B1826" s="72"/>
      <c r="C1826" s="72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</row>
    <row r="1827" spans="2:16" s="71" customFormat="1" x14ac:dyDescent="0.25">
      <c r="B1827" s="72"/>
      <c r="C1827" s="72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</row>
    <row r="1828" spans="2:16" s="71" customFormat="1" x14ac:dyDescent="0.25">
      <c r="B1828" s="72"/>
      <c r="C1828" s="72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</row>
    <row r="1829" spans="2:16" s="71" customFormat="1" x14ac:dyDescent="0.25">
      <c r="B1829" s="72"/>
      <c r="C1829" s="72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</row>
    <row r="1830" spans="2:16" s="71" customFormat="1" x14ac:dyDescent="0.25">
      <c r="B1830" s="72"/>
      <c r="C1830" s="72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</row>
    <row r="1831" spans="2:16" s="71" customFormat="1" x14ac:dyDescent="0.25">
      <c r="B1831" s="72"/>
      <c r="C1831" s="72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</row>
    <row r="1832" spans="2:16" s="71" customFormat="1" x14ac:dyDescent="0.25">
      <c r="B1832" s="72"/>
      <c r="C1832" s="72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</row>
    <row r="1833" spans="2:16" s="71" customFormat="1" x14ac:dyDescent="0.25">
      <c r="B1833" s="72"/>
      <c r="C1833" s="72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</row>
    <row r="1834" spans="2:16" s="71" customFormat="1" x14ac:dyDescent="0.25">
      <c r="B1834" s="72"/>
      <c r="C1834" s="72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</row>
    <row r="1835" spans="2:16" s="71" customFormat="1" x14ac:dyDescent="0.25">
      <c r="B1835" s="72"/>
      <c r="C1835" s="72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</row>
    <row r="1836" spans="2:16" s="71" customFormat="1" x14ac:dyDescent="0.25">
      <c r="B1836" s="72"/>
      <c r="C1836" s="72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</row>
    <row r="1837" spans="2:16" s="71" customFormat="1" x14ac:dyDescent="0.25">
      <c r="B1837" s="72"/>
      <c r="C1837" s="72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</row>
    <row r="1838" spans="2:16" s="71" customFormat="1" x14ac:dyDescent="0.25">
      <c r="B1838" s="72"/>
      <c r="C1838" s="72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</row>
    <row r="1839" spans="2:16" s="71" customFormat="1" x14ac:dyDescent="0.25">
      <c r="B1839" s="72"/>
      <c r="C1839" s="72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</row>
    <row r="1840" spans="2:16" s="71" customFormat="1" x14ac:dyDescent="0.25">
      <c r="B1840" s="72"/>
      <c r="C1840" s="72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</row>
    <row r="1841" spans="2:16" s="71" customFormat="1" x14ac:dyDescent="0.25">
      <c r="B1841" s="72"/>
      <c r="C1841" s="72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</row>
    <row r="1842" spans="2:16" s="71" customFormat="1" x14ac:dyDescent="0.25">
      <c r="B1842" s="72"/>
      <c r="C1842" s="72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</row>
    <row r="1843" spans="2:16" s="71" customFormat="1" x14ac:dyDescent="0.25">
      <c r="B1843" s="72"/>
      <c r="C1843" s="72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</row>
    <row r="1844" spans="2:16" s="71" customFormat="1" x14ac:dyDescent="0.25">
      <c r="B1844" s="72"/>
      <c r="C1844" s="72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</row>
    <row r="1845" spans="2:16" s="71" customFormat="1" x14ac:dyDescent="0.25">
      <c r="B1845" s="72"/>
      <c r="C1845" s="72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</row>
    <row r="1846" spans="2:16" s="71" customFormat="1" x14ac:dyDescent="0.25">
      <c r="B1846" s="72"/>
      <c r="C1846" s="72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</row>
    <row r="1847" spans="2:16" s="71" customFormat="1" x14ac:dyDescent="0.25">
      <c r="B1847" s="72"/>
      <c r="C1847" s="72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</row>
    <row r="1848" spans="2:16" s="71" customFormat="1" x14ac:dyDescent="0.25">
      <c r="B1848" s="72"/>
      <c r="C1848" s="72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</row>
    <row r="1849" spans="2:16" s="71" customFormat="1" x14ac:dyDescent="0.25">
      <c r="B1849" s="72"/>
      <c r="C1849" s="72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</row>
    <row r="1850" spans="2:16" s="71" customFormat="1" x14ac:dyDescent="0.25">
      <c r="B1850" s="72"/>
      <c r="C1850" s="72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</row>
    <row r="1851" spans="2:16" s="71" customFormat="1" x14ac:dyDescent="0.25">
      <c r="B1851" s="72"/>
      <c r="C1851" s="72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</row>
    <row r="1852" spans="2:16" s="71" customFormat="1" x14ac:dyDescent="0.25">
      <c r="B1852" s="72"/>
      <c r="C1852" s="72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</row>
    <row r="1853" spans="2:16" s="71" customFormat="1" x14ac:dyDescent="0.25">
      <c r="B1853" s="72"/>
      <c r="C1853" s="72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</row>
    <row r="1854" spans="2:16" s="71" customFormat="1" x14ac:dyDescent="0.25">
      <c r="B1854" s="72"/>
      <c r="C1854" s="72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</row>
    <row r="1855" spans="2:16" s="71" customFormat="1" x14ac:dyDescent="0.25">
      <c r="B1855" s="72"/>
      <c r="C1855" s="72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</row>
    <row r="1856" spans="2:16" s="71" customFormat="1" x14ac:dyDescent="0.25">
      <c r="B1856" s="72"/>
      <c r="C1856" s="72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</row>
    <row r="1857" spans="2:16" s="71" customFormat="1" x14ac:dyDescent="0.25">
      <c r="B1857" s="72"/>
      <c r="C1857" s="72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</row>
    <row r="1858" spans="2:16" s="71" customFormat="1" x14ac:dyDescent="0.25">
      <c r="B1858" s="72"/>
      <c r="C1858" s="72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</row>
    <row r="1859" spans="2:16" s="71" customFormat="1" x14ac:dyDescent="0.25">
      <c r="B1859" s="72"/>
      <c r="C1859" s="72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</row>
    <row r="1860" spans="2:16" s="71" customFormat="1" x14ac:dyDescent="0.25">
      <c r="B1860" s="72"/>
      <c r="C1860" s="72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</row>
    <row r="1861" spans="2:16" s="71" customFormat="1" x14ac:dyDescent="0.25">
      <c r="B1861" s="72"/>
      <c r="C1861" s="72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</row>
    <row r="1862" spans="2:16" s="71" customFormat="1" x14ac:dyDescent="0.25">
      <c r="B1862" s="72"/>
      <c r="C1862" s="72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</row>
    <row r="1863" spans="2:16" s="71" customFormat="1" x14ac:dyDescent="0.25">
      <c r="B1863" s="72"/>
      <c r="C1863" s="72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</row>
    <row r="1864" spans="2:16" s="71" customFormat="1" x14ac:dyDescent="0.25">
      <c r="B1864" s="72"/>
      <c r="C1864" s="72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</row>
    <row r="1865" spans="2:16" s="71" customFormat="1" x14ac:dyDescent="0.25">
      <c r="B1865" s="72"/>
      <c r="C1865" s="72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</row>
    <row r="1866" spans="2:16" s="71" customFormat="1" x14ac:dyDescent="0.25">
      <c r="B1866" s="72"/>
      <c r="C1866" s="72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</row>
    <row r="1867" spans="2:16" s="71" customFormat="1" x14ac:dyDescent="0.25">
      <c r="B1867" s="72"/>
      <c r="C1867" s="72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</row>
    <row r="1868" spans="2:16" s="71" customFormat="1" x14ac:dyDescent="0.25">
      <c r="B1868" s="72"/>
      <c r="C1868" s="72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</row>
    <row r="1869" spans="2:16" s="71" customFormat="1" x14ac:dyDescent="0.25">
      <c r="B1869" s="72"/>
      <c r="C1869" s="72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</row>
    <row r="1870" spans="2:16" s="71" customFormat="1" x14ac:dyDescent="0.25">
      <c r="B1870" s="72"/>
      <c r="C1870" s="72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</row>
    <row r="1871" spans="2:16" s="71" customFormat="1" x14ac:dyDescent="0.25">
      <c r="B1871" s="72"/>
      <c r="C1871" s="72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</row>
    <row r="1872" spans="2:16" s="71" customFormat="1" x14ac:dyDescent="0.25">
      <c r="B1872" s="72"/>
      <c r="C1872" s="72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</row>
    <row r="1873" spans="2:16" s="71" customFormat="1" x14ac:dyDescent="0.25">
      <c r="B1873" s="72"/>
      <c r="C1873" s="72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</row>
    <row r="1874" spans="2:16" s="71" customFormat="1" x14ac:dyDescent="0.25">
      <c r="B1874" s="72"/>
      <c r="C1874" s="72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</row>
    <row r="1875" spans="2:16" s="71" customFormat="1" x14ac:dyDescent="0.25">
      <c r="B1875" s="72"/>
      <c r="C1875" s="72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</row>
    <row r="1876" spans="2:16" s="71" customFormat="1" x14ac:dyDescent="0.25">
      <c r="B1876" s="72"/>
      <c r="C1876" s="72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</row>
    <row r="1877" spans="2:16" s="71" customFormat="1" x14ac:dyDescent="0.25">
      <c r="B1877" s="72"/>
      <c r="C1877" s="72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</row>
    <row r="1878" spans="2:16" s="71" customFormat="1" x14ac:dyDescent="0.25">
      <c r="B1878" s="72"/>
      <c r="C1878" s="72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</row>
    <row r="1879" spans="2:16" s="71" customFormat="1" x14ac:dyDescent="0.25">
      <c r="B1879" s="72"/>
      <c r="C1879" s="72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</row>
    <row r="1880" spans="2:16" s="71" customFormat="1" x14ac:dyDescent="0.25">
      <c r="B1880" s="72"/>
      <c r="C1880" s="72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</row>
    <row r="1881" spans="2:16" s="71" customFormat="1" x14ac:dyDescent="0.25">
      <c r="B1881" s="72"/>
      <c r="C1881" s="72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</row>
    <row r="1882" spans="2:16" s="71" customFormat="1" x14ac:dyDescent="0.25">
      <c r="B1882" s="72"/>
      <c r="C1882" s="72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</row>
    <row r="1883" spans="2:16" s="71" customFormat="1" x14ac:dyDescent="0.25">
      <c r="B1883" s="72"/>
      <c r="C1883" s="72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</row>
    <row r="1884" spans="2:16" s="71" customFormat="1" x14ac:dyDescent="0.25">
      <c r="B1884" s="72"/>
      <c r="C1884" s="72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</row>
    <row r="1885" spans="2:16" s="71" customFormat="1" x14ac:dyDescent="0.25">
      <c r="B1885" s="72"/>
      <c r="C1885" s="72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</row>
    <row r="1886" spans="2:16" s="71" customFormat="1" x14ac:dyDescent="0.25">
      <c r="B1886" s="72"/>
      <c r="C1886" s="72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</row>
    <row r="1887" spans="2:16" s="71" customFormat="1" x14ac:dyDescent="0.25">
      <c r="B1887" s="72"/>
      <c r="C1887" s="72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</row>
    <row r="1888" spans="2:16" s="71" customFormat="1" x14ac:dyDescent="0.25">
      <c r="B1888" s="72"/>
      <c r="C1888" s="72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</row>
    <row r="1889" spans="2:16" s="71" customFormat="1" x14ac:dyDescent="0.25">
      <c r="B1889" s="72"/>
      <c r="C1889" s="72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</row>
    <row r="1890" spans="2:16" s="71" customFormat="1" x14ac:dyDescent="0.25">
      <c r="B1890" s="72"/>
      <c r="C1890" s="72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</row>
    <row r="1891" spans="2:16" s="71" customFormat="1" x14ac:dyDescent="0.25">
      <c r="B1891" s="72"/>
      <c r="C1891" s="72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</row>
    <row r="1892" spans="2:16" s="71" customFormat="1" x14ac:dyDescent="0.25">
      <c r="B1892" s="72"/>
      <c r="C1892" s="72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</row>
    <row r="1893" spans="2:16" s="71" customFormat="1" x14ac:dyDescent="0.25">
      <c r="B1893" s="72"/>
      <c r="C1893" s="72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</row>
    <row r="1894" spans="2:16" s="71" customFormat="1" x14ac:dyDescent="0.25">
      <c r="B1894" s="72"/>
      <c r="C1894" s="72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</row>
    <row r="1895" spans="2:16" s="71" customFormat="1" x14ac:dyDescent="0.25">
      <c r="B1895" s="72"/>
      <c r="C1895" s="72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</row>
    <row r="1896" spans="2:16" s="71" customFormat="1" x14ac:dyDescent="0.25">
      <c r="B1896" s="72"/>
      <c r="C1896" s="72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</row>
    <row r="1897" spans="2:16" s="71" customFormat="1" x14ac:dyDescent="0.25">
      <c r="B1897" s="72"/>
      <c r="C1897" s="72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</row>
    <row r="1898" spans="2:16" s="71" customFormat="1" x14ac:dyDescent="0.25">
      <c r="B1898" s="72"/>
      <c r="C1898" s="72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</row>
    <row r="1899" spans="2:16" s="71" customFormat="1" x14ac:dyDescent="0.25">
      <c r="B1899" s="72"/>
      <c r="C1899" s="72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</row>
    <row r="1900" spans="2:16" s="71" customFormat="1" x14ac:dyDescent="0.25">
      <c r="B1900" s="72"/>
      <c r="C1900" s="72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</row>
    <row r="1901" spans="2:16" s="71" customFormat="1" x14ac:dyDescent="0.25">
      <c r="B1901" s="72"/>
      <c r="C1901" s="72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</row>
    <row r="1902" spans="2:16" s="71" customFormat="1" x14ac:dyDescent="0.25">
      <c r="B1902" s="72"/>
      <c r="C1902" s="72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</row>
    <row r="1903" spans="2:16" s="71" customFormat="1" x14ac:dyDescent="0.25">
      <c r="B1903" s="72"/>
      <c r="C1903" s="72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</row>
    <row r="1904" spans="2:16" s="71" customFormat="1" x14ac:dyDescent="0.25">
      <c r="B1904" s="72"/>
      <c r="C1904" s="72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</row>
    <row r="1905" spans="2:16" s="71" customFormat="1" x14ac:dyDescent="0.25">
      <c r="B1905" s="72"/>
      <c r="C1905" s="72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</row>
    <row r="1906" spans="2:16" s="71" customFormat="1" x14ac:dyDescent="0.25">
      <c r="B1906" s="72"/>
      <c r="C1906" s="72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</row>
    <row r="1907" spans="2:16" s="71" customFormat="1" x14ac:dyDescent="0.25">
      <c r="B1907" s="72"/>
      <c r="C1907" s="72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</row>
    <row r="1908" spans="2:16" s="71" customFormat="1" x14ac:dyDescent="0.25">
      <c r="B1908" s="72"/>
      <c r="C1908" s="72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</row>
    <row r="1909" spans="2:16" s="71" customFormat="1" x14ac:dyDescent="0.25">
      <c r="B1909" s="72"/>
      <c r="C1909" s="72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</row>
    <row r="1910" spans="2:16" s="71" customFormat="1" x14ac:dyDescent="0.25">
      <c r="B1910" s="72"/>
      <c r="C1910" s="72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</row>
    <row r="1911" spans="2:16" s="71" customFormat="1" x14ac:dyDescent="0.25">
      <c r="B1911" s="72"/>
      <c r="C1911" s="72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</row>
    <row r="1912" spans="2:16" s="71" customFormat="1" x14ac:dyDescent="0.25">
      <c r="B1912" s="72"/>
      <c r="C1912" s="72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</row>
    <row r="1913" spans="2:16" s="71" customFormat="1" x14ac:dyDescent="0.25">
      <c r="B1913" s="72"/>
      <c r="C1913" s="72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</row>
    <row r="1914" spans="2:16" s="71" customFormat="1" x14ac:dyDescent="0.25">
      <c r="B1914" s="72"/>
      <c r="C1914" s="72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</row>
    <row r="1915" spans="2:16" s="71" customFormat="1" x14ac:dyDescent="0.25">
      <c r="B1915" s="72"/>
      <c r="C1915" s="72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</row>
    <row r="1916" spans="2:16" s="71" customFormat="1" x14ac:dyDescent="0.25">
      <c r="B1916" s="72"/>
      <c r="C1916" s="72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</row>
    <row r="1917" spans="2:16" s="71" customFormat="1" x14ac:dyDescent="0.25">
      <c r="B1917" s="72"/>
      <c r="C1917" s="72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</row>
    <row r="1918" spans="2:16" s="71" customFormat="1" x14ac:dyDescent="0.25">
      <c r="B1918" s="72"/>
      <c r="C1918" s="72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</row>
    <row r="1919" spans="2:16" s="71" customFormat="1" x14ac:dyDescent="0.25">
      <c r="B1919" s="72"/>
      <c r="C1919" s="72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</row>
    <row r="1920" spans="2:16" s="71" customFormat="1" x14ac:dyDescent="0.25">
      <c r="B1920" s="72"/>
      <c r="C1920" s="72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</row>
    <row r="1921" spans="2:16" s="71" customFormat="1" x14ac:dyDescent="0.25">
      <c r="B1921" s="72"/>
      <c r="C1921" s="72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</row>
    <row r="1922" spans="2:16" s="71" customFormat="1" x14ac:dyDescent="0.25">
      <c r="B1922" s="72"/>
      <c r="C1922" s="72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</row>
    <row r="1923" spans="2:16" s="71" customFormat="1" x14ac:dyDescent="0.25">
      <c r="B1923" s="72"/>
      <c r="C1923" s="72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</row>
    <row r="1924" spans="2:16" s="71" customFormat="1" x14ac:dyDescent="0.25">
      <c r="B1924" s="72"/>
      <c r="C1924" s="72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</row>
    <row r="1925" spans="2:16" s="71" customFormat="1" x14ac:dyDescent="0.25">
      <c r="B1925" s="72"/>
      <c r="C1925" s="72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</row>
    <row r="1926" spans="2:16" s="71" customFormat="1" x14ac:dyDescent="0.25">
      <c r="B1926" s="72"/>
      <c r="C1926" s="72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</row>
    <row r="1927" spans="2:16" s="71" customFormat="1" x14ac:dyDescent="0.25">
      <c r="B1927" s="72"/>
      <c r="C1927" s="72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</row>
    <row r="1928" spans="2:16" s="71" customFormat="1" x14ac:dyDescent="0.25">
      <c r="B1928" s="72"/>
      <c r="C1928" s="72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</row>
    <row r="1929" spans="2:16" s="71" customFormat="1" x14ac:dyDescent="0.25">
      <c r="B1929" s="72"/>
      <c r="C1929" s="72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</row>
    <row r="1930" spans="2:16" s="71" customFormat="1" x14ac:dyDescent="0.25">
      <c r="B1930" s="72"/>
      <c r="C1930" s="72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</row>
    <row r="1931" spans="2:16" s="71" customFormat="1" x14ac:dyDescent="0.25">
      <c r="B1931" s="72"/>
      <c r="C1931" s="72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</row>
    <row r="1932" spans="2:16" s="71" customFormat="1" x14ac:dyDescent="0.25">
      <c r="B1932" s="72"/>
      <c r="C1932" s="72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</row>
    <row r="1933" spans="2:16" s="71" customFormat="1" x14ac:dyDescent="0.25">
      <c r="B1933" s="72"/>
      <c r="C1933" s="72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</row>
    <row r="1934" spans="2:16" s="71" customFormat="1" x14ac:dyDescent="0.25">
      <c r="B1934" s="72"/>
      <c r="C1934" s="72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</row>
    <row r="1935" spans="2:16" s="71" customFormat="1" x14ac:dyDescent="0.25">
      <c r="B1935" s="72"/>
      <c r="C1935" s="72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</row>
    <row r="1936" spans="2:16" s="71" customFormat="1" x14ac:dyDescent="0.25">
      <c r="B1936" s="72"/>
      <c r="C1936" s="72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</row>
    <row r="1937" spans="2:16" s="71" customFormat="1" x14ac:dyDescent="0.25">
      <c r="B1937" s="72"/>
      <c r="C1937" s="72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</row>
    <row r="1938" spans="2:16" s="71" customFormat="1" x14ac:dyDescent="0.25">
      <c r="B1938" s="72"/>
      <c r="C1938" s="72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</row>
    <row r="1939" spans="2:16" s="71" customFormat="1" x14ac:dyDescent="0.25">
      <c r="B1939" s="72"/>
      <c r="C1939" s="72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</row>
    <row r="1940" spans="2:16" s="71" customFormat="1" x14ac:dyDescent="0.25">
      <c r="B1940" s="72"/>
      <c r="C1940" s="72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</row>
    <row r="1941" spans="2:16" s="71" customFormat="1" x14ac:dyDescent="0.25">
      <c r="B1941" s="72"/>
      <c r="C1941" s="72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</row>
    <row r="1942" spans="2:16" s="71" customFormat="1" x14ac:dyDescent="0.25">
      <c r="B1942" s="72"/>
      <c r="C1942" s="72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</row>
    <row r="1943" spans="2:16" s="71" customFormat="1" x14ac:dyDescent="0.25">
      <c r="B1943" s="72"/>
      <c r="C1943" s="72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</row>
    <row r="1944" spans="2:16" s="71" customFormat="1" x14ac:dyDescent="0.25">
      <c r="B1944" s="72"/>
      <c r="C1944" s="72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</row>
    <row r="1945" spans="2:16" s="71" customFormat="1" x14ac:dyDescent="0.25">
      <c r="B1945" s="72"/>
      <c r="C1945" s="72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</row>
    <row r="1946" spans="2:16" s="71" customFormat="1" x14ac:dyDescent="0.25">
      <c r="B1946" s="72"/>
      <c r="C1946" s="72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</row>
    <row r="1947" spans="2:16" s="71" customFormat="1" x14ac:dyDescent="0.25">
      <c r="B1947" s="72"/>
      <c r="C1947" s="72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</row>
    <row r="1948" spans="2:16" s="71" customFormat="1" x14ac:dyDescent="0.25">
      <c r="B1948" s="72"/>
      <c r="C1948" s="72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</row>
    <row r="1949" spans="2:16" s="71" customFormat="1" x14ac:dyDescent="0.25">
      <c r="B1949" s="72"/>
      <c r="C1949" s="72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</row>
    <row r="1950" spans="2:16" s="71" customFormat="1" x14ac:dyDescent="0.25">
      <c r="B1950" s="72"/>
      <c r="C1950" s="72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</row>
    <row r="1951" spans="2:16" s="71" customFormat="1" x14ac:dyDescent="0.25">
      <c r="B1951" s="72"/>
      <c r="C1951" s="72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</row>
    <row r="1952" spans="2:16" s="71" customFormat="1" x14ac:dyDescent="0.25">
      <c r="B1952" s="72"/>
      <c r="C1952" s="72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</row>
    <row r="1953" spans="2:16" s="71" customFormat="1" x14ac:dyDescent="0.25">
      <c r="B1953" s="72"/>
      <c r="C1953" s="72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</row>
    <row r="1954" spans="2:16" s="71" customFormat="1" x14ac:dyDescent="0.25">
      <c r="B1954" s="72"/>
      <c r="C1954" s="72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</row>
    <row r="1955" spans="2:16" s="71" customFormat="1" x14ac:dyDescent="0.25">
      <c r="B1955" s="72"/>
      <c r="C1955" s="72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</row>
    <row r="1956" spans="2:16" s="71" customFormat="1" x14ac:dyDescent="0.25">
      <c r="B1956" s="72"/>
      <c r="C1956" s="72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</row>
    <row r="1957" spans="2:16" s="71" customFormat="1" x14ac:dyDescent="0.25">
      <c r="B1957" s="72"/>
      <c r="C1957" s="72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</row>
    <row r="1958" spans="2:16" s="71" customFormat="1" x14ac:dyDescent="0.25">
      <c r="B1958" s="72"/>
      <c r="C1958" s="72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</row>
    <row r="1959" spans="2:16" s="71" customFormat="1" x14ac:dyDescent="0.25">
      <c r="B1959" s="72"/>
      <c r="C1959" s="72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</row>
    <row r="1960" spans="2:16" s="71" customFormat="1" x14ac:dyDescent="0.25">
      <c r="B1960" s="72"/>
      <c r="C1960" s="72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</row>
    <row r="1961" spans="2:16" s="71" customFormat="1" x14ac:dyDescent="0.25">
      <c r="B1961" s="72"/>
      <c r="C1961" s="72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</row>
    <row r="1962" spans="2:16" s="71" customFormat="1" x14ac:dyDescent="0.25">
      <c r="B1962" s="72"/>
      <c r="C1962" s="72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</row>
    <row r="1963" spans="2:16" s="71" customFormat="1" x14ac:dyDescent="0.25">
      <c r="B1963" s="72"/>
      <c r="C1963" s="72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</row>
    <row r="1964" spans="2:16" s="71" customFormat="1" x14ac:dyDescent="0.25">
      <c r="B1964" s="72"/>
      <c r="C1964" s="72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</row>
    <row r="1965" spans="2:16" s="71" customFormat="1" x14ac:dyDescent="0.25">
      <c r="B1965" s="72"/>
      <c r="C1965" s="72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</row>
    <row r="1966" spans="2:16" s="71" customFormat="1" x14ac:dyDescent="0.25">
      <c r="B1966" s="72"/>
      <c r="C1966" s="72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</row>
    <row r="1967" spans="2:16" s="71" customFormat="1" x14ac:dyDescent="0.25">
      <c r="B1967" s="72"/>
      <c r="C1967" s="72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</row>
    <row r="1968" spans="2:16" s="71" customFormat="1" x14ac:dyDescent="0.25">
      <c r="B1968" s="72"/>
      <c r="C1968" s="72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</row>
    <row r="1969" spans="2:16" s="71" customFormat="1" x14ac:dyDescent="0.25">
      <c r="B1969" s="72"/>
      <c r="C1969" s="72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</row>
    <row r="1970" spans="2:16" s="71" customFormat="1" x14ac:dyDescent="0.25">
      <c r="B1970" s="72"/>
      <c r="C1970" s="72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</row>
    <row r="1971" spans="2:16" s="71" customFormat="1" x14ac:dyDescent="0.25">
      <c r="B1971" s="72"/>
      <c r="C1971" s="72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</row>
    <row r="1972" spans="2:16" s="71" customFormat="1" x14ac:dyDescent="0.25">
      <c r="B1972" s="72"/>
      <c r="C1972" s="72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</row>
    <row r="1973" spans="2:16" s="71" customFormat="1" x14ac:dyDescent="0.25">
      <c r="B1973" s="72"/>
      <c r="C1973" s="72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</row>
    <row r="1974" spans="2:16" s="71" customFormat="1" x14ac:dyDescent="0.25">
      <c r="B1974" s="72"/>
      <c r="C1974" s="72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</row>
    <row r="1975" spans="2:16" s="71" customFormat="1" x14ac:dyDescent="0.25">
      <c r="B1975" s="72"/>
      <c r="C1975" s="72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</row>
    <row r="1976" spans="2:16" s="71" customFormat="1" x14ac:dyDescent="0.25">
      <c r="B1976" s="72"/>
      <c r="C1976" s="72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</row>
    <row r="1977" spans="2:16" s="71" customFormat="1" x14ac:dyDescent="0.25">
      <c r="B1977" s="72"/>
      <c r="C1977" s="72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</row>
    <row r="1978" spans="2:16" s="71" customFormat="1" x14ac:dyDescent="0.25">
      <c r="B1978" s="72"/>
      <c r="C1978" s="72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</row>
    <row r="1979" spans="2:16" s="71" customFormat="1" x14ac:dyDescent="0.25">
      <c r="B1979" s="72"/>
      <c r="C1979" s="72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</row>
    <row r="1980" spans="2:16" s="71" customFormat="1" x14ac:dyDescent="0.25">
      <c r="B1980" s="72"/>
      <c r="C1980" s="72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</row>
    <row r="1981" spans="2:16" s="71" customFormat="1" x14ac:dyDescent="0.25">
      <c r="B1981" s="72"/>
      <c r="C1981" s="72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</row>
    <row r="1982" spans="2:16" s="71" customFormat="1" x14ac:dyDescent="0.25">
      <c r="B1982" s="72"/>
      <c r="C1982" s="72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</row>
    <row r="1983" spans="2:16" s="71" customFormat="1" x14ac:dyDescent="0.25">
      <c r="B1983" s="72"/>
      <c r="C1983" s="72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</row>
    <row r="1984" spans="2:16" s="71" customFormat="1" x14ac:dyDescent="0.25">
      <c r="B1984" s="72"/>
      <c r="C1984" s="72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</row>
    <row r="1985" spans="2:16" s="71" customFormat="1" x14ac:dyDescent="0.25">
      <c r="B1985" s="72"/>
      <c r="C1985" s="72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</row>
    <row r="1986" spans="2:16" s="71" customFormat="1" x14ac:dyDescent="0.25">
      <c r="B1986" s="72"/>
      <c r="C1986" s="72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</row>
    <row r="1987" spans="2:16" s="71" customFormat="1" x14ac:dyDescent="0.25">
      <c r="B1987" s="72"/>
      <c r="C1987" s="72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</row>
    <row r="1988" spans="2:16" s="71" customFormat="1" x14ac:dyDescent="0.25">
      <c r="B1988" s="72"/>
      <c r="C1988" s="72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</row>
    <row r="1989" spans="2:16" s="71" customFormat="1" x14ac:dyDescent="0.25">
      <c r="B1989" s="72"/>
      <c r="C1989" s="72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</row>
    <row r="1990" spans="2:16" s="71" customFormat="1" x14ac:dyDescent="0.25">
      <c r="B1990" s="72"/>
      <c r="C1990" s="72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</row>
    <row r="1991" spans="2:16" s="71" customFormat="1" x14ac:dyDescent="0.25">
      <c r="B1991" s="72"/>
      <c r="C1991" s="72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</row>
    <row r="1992" spans="2:16" s="71" customFormat="1" x14ac:dyDescent="0.25">
      <c r="B1992" s="72"/>
      <c r="C1992" s="72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</row>
    <row r="1993" spans="2:16" s="71" customFormat="1" x14ac:dyDescent="0.25">
      <c r="B1993" s="72"/>
      <c r="C1993" s="72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</row>
    <row r="1994" spans="2:16" s="71" customFormat="1" x14ac:dyDescent="0.25">
      <c r="B1994" s="72"/>
      <c r="C1994" s="72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</row>
    <row r="1995" spans="2:16" s="71" customFormat="1" x14ac:dyDescent="0.25">
      <c r="B1995" s="72"/>
      <c r="C1995" s="72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</row>
    <row r="1996" spans="2:16" s="71" customFormat="1" x14ac:dyDescent="0.25">
      <c r="B1996" s="72"/>
      <c r="C1996" s="72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</row>
    <row r="1997" spans="2:16" s="71" customFormat="1" x14ac:dyDescent="0.25">
      <c r="B1997" s="72"/>
      <c r="C1997" s="72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</row>
    <row r="1998" spans="2:16" s="71" customFormat="1" x14ac:dyDescent="0.25">
      <c r="B1998" s="72"/>
      <c r="C1998" s="72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</row>
    <row r="1999" spans="2:16" s="71" customFormat="1" x14ac:dyDescent="0.25">
      <c r="B1999" s="72"/>
      <c r="C1999" s="72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</row>
    <row r="2000" spans="2:16" s="71" customFormat="1" x14ac:dyDescent="0.25">
      <c r="B2000" s="72"/>
      <c r="C2000" s="72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</row>
    <row r="2001" spans="2:16" s="71" customFormat="1" x14ac:dyDescent="0.25">
      <c r="B2001" s="72"/>
      <c r="C2001" s="72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</row>
    <row r="2002" spans="2:16" s="71" customFormat="1" x14ac:dyDescent="0.25">
      <c r="B2002" s="72"/>
      <c r="C2002" s="72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</row>
    <row r="2003" spans="2:16" s="71" customFormat="1" x14ac:dyDescent="0.25">
      <c r="B2003" s="72"/>
      <c r="C2003" s="72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</row>
    <row r="2004" spans="2:16" s="71" customFormat="1" x14ac:dyDescent="0.25">
      <c r="B2004" s="72"/>
      <c r="C2004" s="72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</row>
    <row r="2005" spans="2:16" s="71" customFormat="1" x14ac:dyDescent="0.25">
      <c r="B2005" s="72"/>
      <c r="C2005" s="72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</row>
    <row r="2006" spans="2:16" s="71" customFormat="1" x14ac:dyDescent="0.25">
      <c r="B2006" s="72"/>
      <c r="C2006" s="72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</row>
    <row r="2007" spans="2:16" s="71" customFormat="1" x14ac:dyDescent="0.25">
      <c r="B2007" s="72"/>
      <c r="C2007" s="72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</row>
    <row r="2008" spans="2:16" s="71" customFormat="1" x14ac:dyDescent="0.25">
      <c r="B2008" s="72"/>
      <c r="C2008" s="72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</row>
    <row r="2009" spans="2:16" s="71" customFormat="1" x14ac:dyDescent="0.25">
      <c r="B2009" s="72"/>
      <c r="C2009" s="72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</row>
    <row r="2010" spans="2:16" s="71" customFormat="1" x14ac:dyDescent="0.25">
      <c r="B2010" s="72"/>
      <c r="C2010" s="72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</row>
    <row r="2011" spans="2:16" s="71" customFormat="1" x14ac:dyDescent="0.25">
      <c r="B2011" s="72"/>
      <c r="C2011" s="72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</row>
    <row r="2012" spans="2:16" s="71" customFormat="1" x14ac:dyDescent="0.25">
      <c r="B2012" s="72"/>
      <c r="C2012" s="72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</row>
    <row r="2013" spans="2:16" s="71" customFormat="1" x14ac:dyDescent="0.25">
      <c r="B2013" s="72"/>
      <c r="C2013" s="72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</row>
    <row r="2014" spans="2:16" s="71" customFormat="1" x14ac:dyDescent="0.25">
      <c r="B2014" s="72"/>
      <c r="C2014" s="72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</row>
    <row r="2015" spans="2:16" s="71" customFormat="1" x14ac:dyDescent="0.25">
      <c r="B2015" s="72"/>
      <c r="C2015" s="72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</row>
    <row r="2016" spans="2:16" s="71" customFormat="1" x14ac:dyDescent="0.25">
      <c r="B2016" s="72"/>
      <c r="C2016" s="72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</row>
    <row r="2017" spans="2:16" s="71" customFormat="1" x14ac:dyDescent="0.25">
      <c r="B2017" s="72"/>
      <c r="C2017" s="72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</row>
    <row r="2018" spans="2:16" s="71" customFormat="1" x14ac:dyDescent="0.25">
      <c r="B2018" s="72"/>
      <c r="C2018" s="72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</row>
    <row r="2019" spans="2:16" s="71" customFormat="1" x14ac:dyDescent="0.25">
      <c r="B2019" s="72"/>
      <c r="C2019" s="72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</row>
    <row r="2020" spans="2:16" s="71" customFormat="1" x14ac:dyDescent="0.25">
      <c r="B2020" s="72"/>
      <c r="C2020" s="72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</row>
    <row r="2021" spans="2:16" s="71" customFormat="1" x14ac:dyDescent="0.25">
      <c r="B2021" s="72"/>
      <c r="C2021" s="72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</row>
    <row r="2022" spans="2:16" s="71" customFormat="1" x14ac:dyDescent="0.25">
      <c r="B2022" s="72"/>
      <c r="C2022" s="72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</row>
    <row r="2023" spans="2:16" s="71" customFormat="1" x14ac:dyDescent="0.25">
      <c r="B2023" s="72"/>
      <c r="C2023" s="72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</row>
    <row r="2024" spans="2:16" s="71" customFormat="1" x14ac:dyDescent="0.25">
      <c r="B2024" s="72"/>
      <c r="C2024" s="72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</row>
    <row r="2025" spans="2:16" s="71" customFormat="1" x14ac:dyDescent="0.25">
      <c r="B2025" s="72"/>
      <c r="C2025" s="72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</row>
    <row r="2026" spans="2:16" s="71" customFormat="1" x14ac:dyDescent="0.25">
      <c r="B2026" s="72"/>
      <c r="C2026" s="72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</row>
    <row r="2027" spans="2:16" s="71" customFormat="1" x14ac:dyDescent="0.25">
      <c r="B2027" s="72"/>
      <c r="C2027" s="72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</row>
    <row r="2028" spans="2:16" s="71" customFormat="1" x14ac:dyDescent="0.25">
      <c r="B2028" s="72"/>
      <c r="C2028" s="72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</row>
    <row r="2029" spans="2:16" s="71" customFormat="1" x14ac:dyDescent="0.25">
      <c r="B2029" s="72"/>
      <c r="C2029" s="72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</row>
    <row r="2030" spans="2:16" s="71" customFormat="1" x14ac:dyDescent="0.25">
      <c r="B2030" s="72"/>
      <c r="C2030" s="72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</row>
    <row r="2031" spans="2:16" s="71" customFormat="1" x14ac:dyDescent="0.25">
      <c r="B2031" s="72"/>
      <c r="C2031" s="72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</row>
    <row r="2032" spans="2:16" s="71" customFormat="1" x14ac:dyDescent="0.25">
      <c r="B2032" s="72"/>
      <c r="C2032" s="72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</row>
    <row r="2033" spans="2:16" s="71" customFormat="1" x14ac:dyDescent="0.25">
      <c r="B2033" s="72"/>
      <c r="C2033" s="72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</row>
    <row r="2034" spans="2:16" s="71" customFormat="1" x14ac:dyDescent="0.25">
      <c r="B2034" s="72"/>
      <c r="C2034" s="72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</row>
    <row r="2035" spans="2:16" s="71" customFormat="1" x14ac:dyDescent="0.25">
      <c r="B2035" s="72"/>
      <c r="C2035" s="72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</row>
    <row r="2036" spans="2:16" s="71" customFormat="1" x14ac:dyDescent="0.25">
      <c r="B2036" s="72"/>
      <c r="C2036" s="72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</row>
    <row r="2037" spans="2:16" s="71" customFormat="1" x14ac:dyDescent="0.25">
      <c r="B2037" s="72"/>
      <c r="C2037" s="72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</row>
    <row r="2038" spans="2:16" s="71" customFormat="1" x14ac:dyDescent="0.25">
      <c r="B2038" s="72"/>
      <c r="C2038" s="72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</row>
    <row r="2039" spans="2:16" s="71" customFormat="1" x14ac:dyDescent="0.25">
      <c r="B2039" s="72"/>
      <c r="C2039" s="72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</row>
    <row r="2040" spans="2:16" s="71" customFormat="1" x14ac:dyDescent="0.25">
      <c r="B2040" s="72"/>
      <c r="C2040" s="72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</row>
    <row r="2041" spans="2:16" s="71" customFormat="1" x14ac:dyDescent="0.25">
      <c r="B2041" s="72"/>
      <c r="C2041" s="72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</row>
    <row r="2042" spans="2:16" s="71" customFormat="1" x14ac:dyDescent="0.25">
      <c r="B2042" s="72"/>
      <c r="C2042" s="72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</row>
    <row r="2043" spans="2:16" s="71" customFormat="1" x14ac:dyDescent="0.25">
      <c r="B2043" s="72"/>
      <c r="C2043" s="72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</row>
    <row r="2044" spans="2:16" s="71" customFormat="1" x14ac:dyDescent="0.25">
      <c r="B2044" s="72"/>
      <c r="C2044" s="72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</row>
    <row r="2045" spans="2:16" s="71" customFormat="1" x14ac:dyDescent="0.25">
      <c r="B2045" s="72"/>
      <c r="C2045" s="72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</row>
    <row r="2046" spans="2:16" s="71" customFormat="1" x14ac:dyDescent="0.25">
      <c r="B2046" s="72"/>
      <c r="C2046" s="72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</row>
    <row r="2047" spans="2:16" s="71" customFormat="1" x14ac:dyDescent="0.25">
      <c r="B2047" s="72"/>
      <c r="C2047" s="72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</row>
    <row r="2048" spans="2:16" s="71" customFormat="1" x14ac:dyDescent="0.25">
      <c r="B2048" s="72"/>
      <c r="C2048" s="72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</row>
    <row r="2049" spans="2:16" s="71" customFormat="1" x14ac:dyDescent="0.25">
      <c r="B2049" s="72"/>
      <c r="C2049" s="72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</row>
    <row r="2050" spans="2:16" s="71" customFormat="1" x14ac:dyDescent="0.25">
      <c r="B2050" s="72"/>
      <c r="C2050" s="72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</row>
    <row r="2051" spans="2:16" s="71" customFormat="1" x14ac:dyDescent="0.25">
      <c r="B2051" s="72"/>
      <c r="C2051" s="72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</row>
    <row r="2052" spans="2:16" s="71" customFormat="1" x14ac:dyDescent="0.25">
      <c r="B2052" s="72"/>
      <c r="C2052" s="72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</row>
    <row r="2053" spans="2:16" s="71" customFormat="1" x14ac:dyDescent="0.25">
      <c r="B2053" s="72"/>
      <c r="C2053" s="72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</row>
    <row r="2054" spans="2:16" s="71" customFormat="1" x14ac:dyDescent="0.25">
      <c r="B2054" s="72"/>
      <c r="C2054" s="72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</row>
    <row r="2055" spans="2:16" s="71" customFormat="1" x14ac:dyDescent="0.25">
      <c r="B2055" s="72"/>
      <c r="C2055" s="72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</row>
    <row r="2056" spans="2:16" s="71" customFormat="1" x14ac:dyDescent="0.25">
      <c r="B2056" s="72"/>
      <c r="C2056" s="72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</row>
    <row r="2057" spans="2:16" s="71" customFormat="1" x14ac:dyDescent="0.25">
      <c r="B2057" s="72"/>
      <c r="C2057" s="72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</row>
    <row r="2058" spans="2:16" s="71" customFormat="1" x14ac:dyDescent="0.25">
      <c r="B2058" s="72"/>
      <c r="C2058" s="72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</row>
    <row r="2059" spans="2:16" s="71" customFormat="1" x14ac:dyDescent="0.25">
      <c r="B2059" s="72"/>
      <c r="C2059" s="72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</row>
    <row r="2060" spans="2:16" s="71" customFormat="1" x14ac:dyDescent="0.25">
      <c r="B2060" s="72"/>
      <c r="C2060" s="72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</row>
    <row r="2061" spans="2:16" s="71" customFormat="1" x14ac:dyDescent="0.25">
      <c r="B2061" s="72"/>
      <c r="C2061" s="72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</row>
    <row r="2062" spans="2:16" s="71" customFormat="1" x14ac:dyDescent="0.25">
      <c r="B2062" s="72"/>
      <c r="C2062" s="72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</row>
    <row r="2063" spans="2:16" s="71" customFormat="1" x14ac:dyDescent="0.25">
      <c r="B2063" s="72"/>
      <c r="C2063" s="72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</row>
    <row r="2064" spans="2:16" s="71" customFormat="1" x14ac:dyDescent="0.25">
      <c r="B2064" s="72"/>
      <c r="C2064" s="72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</row>
    <row r="2065" spans="2:16" s="71" customFormat="1" x14ac:dyDescent="0.25">
      <c r="B2065" s="72"/>
      <c r="C2065" s="72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</row>
    <row r="2066" spans="2:16" s="71" customFormat="1" x14ac:dyDescent="0.25">
      <c r="B2066" s="72"/>
      <c r="C2066" s="72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</row>
    <row r="2067" spans="2:16" s="71" customFormat="1" x14ac:dyDescent="0.25">
      <c r="B2067" s="72"/>
      <c r="C2067" s="72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</row>
    <row r="2068" spans="2:16" s="71" customFormat="1" x14ac:dyDescent="0.25">
      <c r="B2068" s="72"/>
      <c r="C2068" s="72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</row>
    <row r="2069" spans="2:16" s="71" customFormat="1" x14ac:dyDescent="0.25">
      <c r="B2069" s="72"/>
      <c r="C2069" s="72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</row>
    <row r="2070" spans="2:16" s="71" customFormat="1" x14ac:dyDescent="0.25">
      <c r="B2070" s="72"/>
      <c r="C2070" s="72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</row>
    <row r="2071" spans="2:16" s="71" customFormat="1" x14ac:dyDescent="0.25">
      <c r="B2071" s="72"/>
      <c r="C2071" s="72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</row>
    <row r="2072" spans="2:16" s="71" customFormat="1" x14ac:dyDescent="0.25">
      <c r="B2072" s="72"/>
      <c r="C2072" s="72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</row>
    <row r="2073" spans="2:16" s="71" customFormat="1" x14ac:dyDescent="0.25">
      <c r="B2073" s="72"/>
      <c r="C2073" s="72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</row>
    <row r="2074" spans="2:16" s="71" customFormat="1" x14ac:dyDescent="0.25">
      <c r="B2074" s="72"/>
      <c r="C2074" s="72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</row>
    <row r="2075" spans="2:16" s="71" customFormat="1" x14ac:dyDescent="0.25">
      <c r="B2075" s="72"/>
      <c r="C2075" s="72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</row>
    <row r="2076" spans="2:16" s="71" customFormat="1" x14ac:dyDescent="0.25">
      <c r="B2076" s="72"/>
      <c r="C2076" s="72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</row>
    <row r="2077" spans="2:16" s="71" customFormat="1" x14ac:dyDescent="0.25">
      <c r="B2077" s="72"/>
      <c r="C2077" s="72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</row>
    <row r="2078" spans="2:16" s="71" customFormat="1" x14ac:dyDescent="0.25">
      <c r="B2078" s="72"/>
      <c r="C2078" s="72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</row>
    <row r="2079" spans="2:16" s="71" customFormat="1" x14ac:dyDescent="0.25">
      <c r="B2079" s="72"/>
      <c r="C2079" s="72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</row>
    <row r="2080" spans="2:16" s="71" customFormat="1" x14ac:dyDescent="0.25">
      <c r="B2080" s="72"/>
      <c r="C2080" s="72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</row>
    <row r="2081" spans="2:16" s="71" customFormat="1" x14ac:dyDescent="0.25">
      <c r="B2081" s="72"/>
      <c r="C2081" s="72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</row>
    <row r="2082" spans="2:16" s="71" customFormat="1" x14ac:dyDescent="0.25">
      <c r="B2082" s="72"/>
      <c r="C2082" s="72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</row>
    <row r="2083" spans="2:16" s="71" customFormat="1" x14ac:dyDescent="0.25">
      <c r="B2083" s="72"/>
      <c r="C2083" s="72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</row>
    <row r="2084" spans="2:16" s="71" customFormat="1" x14ac:dyDescent="0.25">
      <c r="B2084" s="72"/>
      <c r="C2084" s="72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</row>
    <row r="2085" spans="2:16" s="71" customFormat="1" x14ac:dyDescent="0.25">
      <c r="B2085" s="72"/>
      <c r="C2085" s="72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</row>
    <row r="2086" spans="2:16" s="71" customFormat="1" x14ac:dyDescent="0.25">
      <c r="B2086" s="72"/>
      <c r="C2086" s="72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</row>
    <row r="2087" spans="2:16" s="71" customFormat="1" x14ac:dyDescent="0.25">
      <c r="B2087" s="72"/>
      <c r="C2087" s="72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</row>
    <row r="2088" spans="2:16" s="71" customFormat="1" x14ac:dyDescent="0.25">
      <c r="B2088" s="72"/>
      <c r="C2088" s="72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</row>
    <row r="2089" spans="2:16" s="71" customFormat="1" x14ac:dyDescent="0.25">
      <c r="B2089" s="72"/>
      <c r="C2089" s="72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</row>
    <row r="2090" spans="2:16" s="71" customFormat="1" x14ac:dyDescent="0.25">
      <c r="B2090" s="72"/>
      <c r="C2090" s="72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</row>
    <row r="2091" spans="2:16" s="71" customFormat="1" x14ac:dyDescent="0.25">
      <c r="B2091" s="72"/>
      <c r="C2091" s="72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</row>
    <row r="2092" spans="2:16" s="71" customFormat="1" x14ac:dyDescent="0.25">
      <c r="B2092" s="72"/>
      <c r="C2092" s="72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</row>
    <row r="2093" spans="2:16" s="71" customFormat="1" x14ac:dyDescent="0.25">
      <c r="B2093" s="72"/>
      <c r="C2093" s="72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</row>
    <row r="2094" spans="2:16" s="71" customFormat="1" x14ac:dyDescent="0.25">
      <c r="B2094" s="72"/>
      <c r="C2094" s="72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</row>
    <row r="2095" spans="2:16" s="71" customFormat="1" x14ac:dyDescent="0.25">
      <c r="B2095" s="72"/>
      <c r="C2095" s="72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</row>
    <row r="2096" spans="2:16" s="71" customFormat="1" x14ac:dyDescent="0.25">
      <c r="B2096" s="72"/>
      <c r="C2096" s="72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</row>
    <row r="2097" spans="2:16" s="71" customFormat="1" x14ac:dyDescent="0.25">
      <c r="B2097" s="72"/>
      <c r="C2097" s="72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</row>
    <row r="2098" spans="2:16" s="71" customFormat="1" x14ac:dyDescent="0.25">
      <c r="B2098" s="72"/>
      <c r="C2098" s="72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</row>
    <row r="2099" spans="2:16" s="71" customFormat="1" x14ac:dyDescent="0.25">
      <c r="B2099" s="72"/>
      <c r="C2099" s="72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</row>
    <row r="2100" spans="2:16" s="71" customFormat="1" x14ac:dyDescent="0.25">
      <c r="B2100" s="72"/>
      <c r="C2100" s="72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</row>
    <row r="2101" spans="2:16" s="71" customFormat="1" x14ac:dyDescent="0.25">
      <c r="B2101" s="72"/>
      <c r="C2101" s="72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</row>
    <row r="2102" spans="2:16" s="71" customFormat="1" x14ac:dyDescent="0.25">
      <c r="B2102" s="72"/>
      <c r="C2102" s="72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</row>
    <row r="2103" spans="2:16" s="71" customFormat="1" x14ac:dyDescent="0.25">
      <c r="B2103" s="72"/>
      <c r="C2103" s="72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</row>
    <row r="2104" spans="2:16" s="71" customFormat="1" x14ac:dyDescent="0.25">
      <c r="B2104" s="72"/>
      <c r="C2104" s="72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</row>
    <row r="2105" spans="2:16" s="71" customFormat="1" x14ac:dyDescent="0.25">
      <c r="B2105" s="72"/>
      <c r="C2105" s="72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</row>
    <row r="2106" spans="2:16" s="71" customFormat="1" x14ac:dyDescent="0.25">
      <c r="B2106" s="72"/>
      <c r="C2106" s="72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</row>
    <row r="2107" spans="2:16" s="71" customFormat="1" x14ac:dyDescent="0.25">
      <c r="B2107" s="72"/>
      <c r="C2107" s="72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</row>
    <row r="2108" spans="2:16" s="71" customFormat="1" x14ac:dyDescent="0.25">
      <c r="B2108" s="72"/>
      <c r="C2108" s="72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</row>
    <row r="2109" spans="2:16" s="71" customFormat="1" x14ac:dyDescent="0.25">
      <c r="B2109" s="72"/>
      <c r="C2109" s="72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</row>
    <row r="2110" spans="2:16" s="71" customFormat="1" x14ac:dyDescent="0.25">
      <c r="B2110" s="72"/>
      <c r="C2110" s="72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</row>
    <row r="2111" spans="2:16" s="71" customFormat="1" x14ac:dyDescent="0.25">
      <c r="B2111" s="72"/>
      <c r="C2111" s="72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</row>
    <row r="2112" spans="2:16" s="71" customFormat="1" x14ac:dyDescent="0.25">
      <c r="B2112" s="72"/>
      <c r="C2112" s="72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</row>
    <row r="2113" spans="2:16" s="71" customFormat="1" x14ac:dyDescent="0.25">
      <c r="B2113" s="72"/>
      <c r="C2113" s="72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</row>
    <row r="2114" spans="2:16" s="71" customFormat="1" x14ac:dyDescent="0.25">
      <c r="B2114" s="72"/>
      <c r="C2114" s="72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</row>
    <row r="2115" spans="2:16" s="71" customFormat="1" x14ac:dyDescent="0.25">
      <c r="B2115" s="72"/>
      <c r="C2115" s="72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</row>
    <row r="2116" spans="2:16" s="71" customFormat="1" x14ac:dyDescent="0.25">
      <c r="B2116" s="72"/>
      <c r="C2116" s="72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</row>
    <row r="2117" spans="2:16" s="71" customFormat="1" x14ac:dyDescent="0.25">
      <c r="B2117" s="72"/>
      <c r="C2117" s="72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</row>
    <row r="2118" spans="2:16" s="71" customFormat="1" x14ac:dyDescent="0.25">
      <c r="B2118" s="72"/>
      <c r="C2118" s="72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</row>
    <row r="2119" spans="2:16" s="71" customFormat="1" x14ac:dyDescent="0.25">
      <c r="B2119" s="72"/>
      <c r="C2119" s="72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</row>
    <row r="2120" spans="2:16" s="71" customFormat="1" x14ac:dyDescent="0.25">
      <c r="B2120" s="72"/>
      <c r="C2120" s="72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</row>
    <row r="2121" spans="2:16" s="71" customFormat="1" x14ac:dyDescent="0.25">
      <c r="B2121" s="72"/>
      <c r="C2121" s="72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</row>
    <row r="2122" spans="2:16" s="71" customFormat="1" x14ac:dyDescent="0.25">
      <c r="B2122" s="72"/>
      <c r="C2122" s="72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</row>
    <row r="2123" spans="2:16" s="71" customFormat="1" x14ac:dyDescent="0.25">
      <c r="B2123" s="72"/>
      <c r="C2123" s="72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</row>
    <row r="2124" spans="2:16" s="71" customFormat="1" x14ac:dyDescent="0.25">
      <c r="B2124" s="72"/>
      <c r="C2124" s="72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</row>
    <row r="2125" spans="2:16" s="71" customFormat="1" x14ac:dyDescent="0.25">
      <c r="B2125" s="72"/>
      <c r="C2125" s="72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</row>
    <row r="2126" spans="2:16" s="71" customFormat="1" x14ac:dyDescent="0.25">
      <c r="B2126" s="72"/>
      <c r="C2126" s="72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</row>
    <row r="2127" spans="2:16" s="71" customFormat="1" x14ac:dyDescent="0.25">
      <c r="B2127" s="72"/>
      <c r="C2127" s="72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</row>
    <row r="2128" spans="2:16" s="71" customFormat="1" x14ac:dyDescent="0.25">
      <c r="B2128" s="72"/>
      <c r="C2128" s="72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</row>
    <row r="2129" spans="2:16" s="71" customFormat="1" x14ac:dyDescent="0.25">
      <c r="B2129" s="72"/>
      <c r="C2129" s="72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</row>
    <row r="2130" spans="2:16" s="71" customFormat="1" x14ac:dyDescent="0.25">
      <c r="B2130" s="72"/>
      <c r="C2130" s="72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</row>
    <row r="2131" spans="2:16" s="71" customFormat="1" x14ac:dyDescent="0.25">
      <c r="B2131" s="72"/>
      <c r="C2131" s="72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</row>
    <row r="2132" spans="2:16" s="71" customFormat="1" x14ac:dyDescent="0.25">
      <c r="B2132" s="72"/>
      <c r="C2132" s="72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</row>
    <row r="2133" spans="2:16" s="71" customFormat="1" x14ac:dyDescent="0.25">
      <c r="B2133" s="72"/>
      <c r="C2133" s="72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</row>
    <row r="2134" spans="2:16" s="71" customFormat="1" x14ac:dyDescent="0.25">
      <c r="B2134" s="72"/>
      <c r="C2134" s="72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</row>
    <row r="2135" spans="2:16" s="71" customFormat="1" x14ac:dyDescent="0.25">
      <c r="B2135" s="72"/>
      <c r="C2135" s="72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</row>
    <row r="2136" spans="2:16" s="71" customFormat="1" x14ac:dyDescent="0.25">
      <c r="B2136" s="72"/>
      <c r="C2136" s="72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</row>
    <row r="2137" spans="2:16" s="71" customFormat="1" x14ac:dyDescent="0.25">
      <c r="B2137" s="72"/>
      <c r="C2137" s="72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</row>
    <row r="2138" spans="2:16" s="71" customFormat="1" x14ac:dyDescent="0.25">
      <c r="B2138" s="72"/>
      <c r="C2138" s="72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</row>
    <row r="2139" spans="2:16" s="71" customFormat="1" x14ac:dyDescent="0.25">
      <c r="B2139" s="72"/>
      <c r="C2139" s="72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</row>
    <row r="2140" spans="2:16" s="71" customFormat="1" x14ac:dyDescent="0.25">
      <c r="B2140" s="72"/>
      <c r="C2140" s="72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</row>
    <row r="2141" spans="2:16" s="71" customFormat="1" x14ac:dyDescent="0.25">
      <c r="B2141" s="72"/>
      <c r="C2141" s="72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</row>
    <row r="2142" spans="2:16" s="71" customFormat="1" x14ac:dyDescent="0.25">
      <c r="B2142" s="72"/>
      <c r="C2142" s="72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</row>
    <row r="2143" spans="2:16" s="71" customFormat="1" x14ac:dyDescent="0.25">
      <c r="B2143" s="72"/>
      <c r="C2143" s="72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</row>
    <row r="2144" spans="2:16" s="71" customFormat="1" x14ac:dyDescent="0.25">
      <c r="B2144" s="72"/>
      <c r="C2144" s="72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</row>
    <row r="2145" spans="2:16" s="71" customFormat="1" x14ac:dyDescent="0.25">
      <c r="B2145" s="72"/>
      <c r="C2145" s="72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</row>
    <row r="2146" spans="2:16" s="71" customFormat="1" x14ac:dyDescent="0.25">
      <c r="B2146" s="72"/>
      <c r="C2146" s="72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</row>
    <row r="2147" spans="2:16" s="71" customFormat="1" x14ac:dyDescent="0.25">
      <c r="B2147" s="72"/>
      <c r="C2147" s="72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</row>
    <row r="2148" spans="2:16" s="71" customFormat="1" x14ac:dyDescent="0.25">
      <c r="B2148" s="72"/>
      <c r="C2148" s="72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</row>
    <row r="2149" spans="2:16" s="71" customFormat="1" x14ac:dyDescent="0.25">
      <c r="B2149" s="72"/>
      <c r="C2149" s="72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</row>
    <row r="2150" spans="2:16" s="71" customFormat="1" x14ac:dyDescent="0.25">
      <c r="B2150" s="72"/>
      <c r="C2150" s="72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</row>
    <row r="2151" spans="2:16" s="71" customFormat="1" x14ac:dyDescent="0.25">
      <c r="B2151" s="72"/>
      <c r="C2151" s="72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</row>
    <row r="2152" spans="2:16" s="71" customFormat="1" x14ac:dyDescent="0.25">
      <c r="B2152" s="72"/>
      <c r="C2152" s="72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</row>
    <row r="2153" spans="2:16" s="71" customFormat="1" x14ac:dyDescent="0.25">
      <c r="B2153" s="72"/>
      <c r="C2153" s="72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</row>
    <row r="2154" spans="2:16" s="71" customFormat="1" x14ac:dyDescent="0.25">
      <c r="B2154" s="72"/>
      <c r="C2154" s="72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</row>
    <row r="2155" spans="2:16" s="71" customFormat="1" x14ac:dyDescent="0.25">
      <c r="B2155" s="72"/>
      <c r="C2155" s="72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</row>
    <row r="2156" spans="2:16" s="71" customFormat="1" x14ac:dyDescent="0.25">
      <c r="B2156" s="72"/>
      <c r="C2156" s="72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</row>
    <row r="2157" spans="2:16" s="71" customFormat="1" x14ac:dyDescent="0.25">
      <c r="B2157" s="72"/>
      <c r="C2157" s="72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</row>
    <row r="2158" spans="2:16" s="71" customFormat="1" x14ac:dyDescent="0.25">
      <c r="B2158" s="72"/>
      <c r="C2158" s="72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</row>
    <row r="2159" spans="2:16" s="71" customFormat="1" x14ac:dyDescent="0.25">
      <c r="B2159" s="72"/>
      <c r="C2159" s="72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</row>
    <row r="2160" spans="2:16" s="71" customFormat="1" x14ac:dyDescent="0.25">
      <c r="B2160" s="72"/>
      <c r="C2160" s="72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</row>
    <row r="2161" spans="2:16" s="71" customFormat="1" x14ac:dyDescent="0.25">
      <c r="B2161" s="72"/>
      <c r="C2161" s="72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</row>
    <row r="2162" spans="2:16" s="71" customFormat="1" x14ac:dyDescent="0.25">
      <c r="B2162" s="72"/>
      <c r="C2162" s="72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</row>
    <row r="2163" spans="2:16" s="71" customFormat="1" x14ac:dyDescent="0.25">
      <c r="B2163" s="72"/>
      <c r="C2163" s="72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</row>
    <row r="2164" spans="2:16" s="71" customFormat="1" x14ac:dyDescent="0.25">
      <c r="B2164" s="72"/>
      <c r="C2164" s="72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</row>
    <row r="2165" spans="2:16" s="71" customFormat="1" x14ac:dyDescent="0.25">
      <c r="B2165" s="72"/>
      <c r="C2165" s="72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</row>
    <row r="2166" spans="2:16" s="71" customFormat="1" x14ac:dyDescent="0.25">
      <c r="B2166" s="72"/>
      <c r="C2166" s="72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</row>
    <row r="2167" spans="2:16" s="71" customFormat="1" x14ac:dyDescent="0.25">
      <c r="B2167" s="72"/>
      <c r="C2167" s="72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</row>
    <row r="2168" spans="2:16" s="71" customFormat="1" x14ac:dyDescent="0.25">
      <c r="B2168" s="72"/>
      <c r="C2168" s="72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</row>
    <row r="2169" spans="2:16" s="71" customFormat="1" x14ac:dyDescent="0.25">
      <c r="B2169" s="72"/>
      <c r="C2169" s="72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</row>
    <row r="2170" spans="2:16" s="71" customFormat="1" x14ac:dyDescent="0.25">
      <c r="B2170" s="72"/>
      <c r="C2170" s="72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</row>
    <row r="2171" spans="2:16" s="71" customFormat="1" x14ac:dyDescent="0.25">
      <c r="B2171" s="72"/>
      <c r="C2171" s="72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</row>
    <row r="2172" spans="2:16" s="71" customFormat="1" x14ac:dyDescent="0.25">
      <c r="B2172" s="72"/>
      <c r="C2172" s="72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</row>
    <row r="2173" spans="2:16" s="71" customFormat="1" x14ac:dyDescent="0.25">
      <c r="B2173" s="72"/>
      <c r="C2173" s="72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</row>
    <row r="2174" spans="2:16" s="71" customFormat="1" x14ac:dyDescent="0.25">
      <c r="B2174" s="72"/>
      <c r="C2174" s="72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</row>
    <row r="2175" spans="2:16" s="71" customFormat="1" x14ac:dyDescent="0.25">
      <c r="B2175" s="72"/>
      <c r="C2175" s="72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</row>
    <row r="2176" spans="2:16" s="71" customFormat="1" x14ac:dyDescent="0.25">
      <c r="B2176" s="72"/>
      <c r="C2176" s="72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</row>
    <row r="2177" spans="2:16" s="71" customFormat="1" x14ac:dyDescent="0.25">
      <c r="B2177" s="72"/>
      <c r="C2177" s="72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</row>
    <row r="2178" spans="2:16" s="71" customFormat="1" x14ac:dyDescent="0.25">
      <c r="B2178" s="72"/>
      <c r="C2178" s="72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</row>
    <row r="2179" spans="2:16" s="71" customFormat="1" x14ac:dyDescent="0.25">
      <c r="B2179" s="72"/>
      <c r="C2179" s="72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</row>
    <row r="2180" spans="2:16" s="71" customFormat="1" x14ac:dyDescent="0.25">
      <c r="B2180" s="72"/>
      <c r="C2180" s="72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</row>
    <row r="2181" spans="2:16" s="71" customFormat="1" x14ac:dyDescent="0.25">
      <c r="B2181" s="72"/>
      <c r="C2181" s="72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</row>
    <row r="2182" spans="2:16" s="71" customFormat="1" x14ac:dyDescent="0.25">
      <c r="B2182" s="72"/>
      <c r="C2182" s="72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</row>
    <row r="2183" spans="2:16" s="71" customFormat="1" x14ac:dyDescent="0.25">
      <c r="B2183" s="72"/>
      <c r="C2183" s="72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</row>
    <row r="2184" spans="2:16" s="71" customFormat="1" x14ac:dyDescent="0.25">
      <c r="B2184" s="72"/>
      <c r="C2184" s="72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</row>
    <row r="2185" spans="2:16" s="71" customFormat="1" x14ac:dyDescent="0.25">
      <c r="B2185" s="72"/>
      <c r="C2185" s="72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</row>
    <row r="2186" spans="2:16" s="71" customFormat="1" x14ac:dyDescent="0.25">
      <c r="B2186" s="72"/>
      <c r="C2186" s="72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</row>
    <row r="2187" spans="2:16" s="71" customFormat="1" x14ac:dyDescent="0.25">
      <c r="B2187" s="72"/>
      <c r="C2187" s="72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</row>
    <row r="2188" spans="2:16" s="71" customFormat="1" x14ac:dyDescent="0.25">
      <c r="B2188" s="72"/>
      <c r="C2188" s="72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</row>
    <row r="2189" spans="2:16" s="71" customFormat="1" x14ac:dyDescent="0.25">
      <c r="B2189" s="72"/>
      <c r="C2189" s="72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</row>
    <row r="2190" spans="2:16" s="71" customFormat="1" x14ac:dyDescent="0.25">
      <c r="B2190" s="72"/>
      <c r="C2190" s="72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</row>
    <row r="2191" spans="2:16" s="71" customFormat="1" x14ac:dyDescent="0.25">
      <c r="B2191" s="72"/>
      <c r="C2191" s="72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</row>
    <row r="2192" spans="2:16" s="71" customFormat="1" x14ac:dyDescent="0.25">
      <c r="B2192" s="72"/>
      <c r="C2192" s="72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</row>
    <row r="2193" spans="2:16" s="71" customFormat="1" x14ac:dyDescent="0.25">
      <c r="B2193" s="72"/>
      <c r="C2193" s="72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</row>
    <row r="2194" spans="2:16" s="71" customFormat="1" x14ac:dyDescent="0.25">
      <c r="B2194" s="72"/>
      <c r="C2194" s="72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</row>
    <row r="2195" spans="2:16" s="71" customFormat="1" x14ac:dyDescent="0.25">
      <c r="B2195" s="72"/>
      <c r="C2195" s="72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</row>
    <row r="2196" spans="2:16" s="71" customFormat="1" x14ac:dyDescent="0.25">
      <c r="B2196" s="72"/>
      <c r="C2196" s="72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</row>
    <row r="2197" spans="2:16" s="71" customFormat="1" x14ac:dyDescent="0.25">
      <c r="B2197" s="72"/>
      <c r="C2197" s="72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</row>
    <row r="2198" spans="2:16" s="71" customFormat="1" x14ac:dyDescent="0.25">
      <c r="B2198" s="72"/>
      <c r="C2198" s="72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</row>
    <row r="2199" spans="2:16" s="71" customFormat="1" x14ac:dyDescent="0.25">
      <c r="B2199" s="72"/>
      <c r="C2199" s="72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</row>
    <row r="2200" spans="2:16" s="71" customFormat="1" x14ac:dyDescent="0.25">
      <c r="B2200" s="72"/>
      <c r="C2200" s="72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</row>
    <row r="2201" spans="2:16" s="71" customFormat="1" x14ac:dyDescent="0.25">
      <c r="B2201" s="72"/>
      <c r="C2201" s="72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</row>
    <row r="2202" spans="2:16" s="71" customFormat="1" x14ac:dyDescent="0.25">
      <c r="B2202" s="72"/>
      <c r="C2202" s="72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</row>
    <row r="2203" spans="2:16" s="71" customFormat="1" x14ac:dyDescent="0.25">
      <c r="B2203" s="72"/>
      <c r="C2203" s="72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</row>
    <row r="2204" spans="2:16" s="71" customFormat="1" x14ac:dyDescent="0.25">
      <c r="B2204" s="72"/>
      <c r="C2204" s="72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</row>
    <row r="2205" spans="2:16" s="71" customFormat="1" x14ac:dyDescent="0.25">
      <c r="B2205" s="72"/>
      <c r="C2205" s="72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</row>
    <row r="2206" spans="2:16" s="71" customFormat="1" x14ac:dyDescent="0.25">
      <c r="B2206" s="72"/>
      <c r="C2206" s="72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</row>
    <row r="2207" spans="2:16" s="71" customFormat="1" x14ac:dyDescent="0.25">
      <c r="B2207" s="72"/>
      <c r="C2207" s="72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</row>
    <row r="2208" spans="2:16" s="71" customFormat="1" x14ac:dyDescent="0.25">
      <c r="B2208" s="72"/>
      <c r="C2208" s="72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</row>
    <row r="2209" spans="2:16" s="71" customFormat="1" x14ac:dyDescent="0.25">
      <c r="B2209" s="72"/>
      <c r="C2209" s="72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</row>
    <row r="2210" spans="2:16" s="71" customFormat="1" x14ac:dyDescent="0.25">
      <c r="B2210" s="72"/>
      <c r="C2210" s="72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</row>
    <row r="2211" spans="2:16" s="71" customFormat="1" x14ac:dyDescent="0.25">
      <c r="B2211" s="72"/>
      <c r="C2211" s="72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</row>
    <row r="2212" spans="2:16" s="71" customFormat="1" x14ac:dyDescent="0.25">
      <c r="B2212" s="72"/>
      <c r="C2212" s="72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</row>
    <row r="2213" spans="2:16" s="71" customFormat="1" x14ac:dyDescent="0.25">
      <c r="B2213" s="72"/>
      <c r="C2213" s="72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</row>
    <row r="2214" spans="2:16" s="71" customFormat="1" x14ac:dyDescent="0.25">
      <c r="B2214" s="72"/>
      <c r="C2214" s="72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</row>
    <row r="2215" spans="2:16" s="71" customFormat="1" x14ac:dyDescent="0.25">
      <c r="B2215" s="72"/>
      <c r="C2215" s="72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</row>
    <row r="2216" spans="2:16" s="71" customFormat="1" x14ac:dyDescent="0.25">
      <c r="B2216" s="72"/>
      <c r="C2216" s="72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</row>
    <row r="2217" spans="2:16" s="71" customFormat="1" x14ac:dyDescent="0.25">
      <c r="B2217" s="72"/>
      <c r="C2217" s="72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</row>
    <row r="2218" spans="2:16" s="71" customFormat="1" x14ac:dyDescent="0.25">
      <c r="B2218" s="72"/>
      <c r="C2218" s="72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</row>
    <row r="2219" spans="2:16" s="71" customFormat="1" x14ac:dyDescent="0.25">
      <c r="B2219" s="72"/>
      <c r="C2219" s="72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</row>
    <row r="2220" spans="2:16" s="71" customFormat="1" x14ac:dyDescent="0.25">
      <c r="B2220" s="72"/>
      <c r="C2220" s="72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</row>
    <row r="2221" spans="2:16" s="71" customFormat="1" x14ac:dyDescent="0.25">
      <c r="B2221" s="72"/>
      <c r="C2221" s="72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</row>
    <row r="2222" spans="2:16" s="71" customFormat="1" x14ac:dyDescent="0.25">
      <c r="B2222" s="72"/>
      <c r="C2222" s="72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</row>
    <row r="2223" spans="2:16" s="71" customFormat="1" x14ac:dyDescent="0.25">
      <c r="B2223" s="72"/>
      <c r="C2223" s="72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</row>
    <row r="2224" spans="2:16" s="71" customFormat="1" x14ac:dyDescent="0.25">
      <c r="B2224" s="72"/>
      <c r="C2224" s="72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</row>
    <row r="2225" spans="2:16" s="71" customFormat="1" x14ac:dyDescent="0.25">
      <c r="B2225" s="72"/>
      <c r="C2225" s="72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</row>
    <row r="2226" spans="2:16" s="71" customFormat="1" x14ac:dyDescent="0.25">
      <c r="B2226" s="72"/>
      <c r="C2226" s="72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</row>
    <row r="2227" spans="2:16" s="71" customFormat="1" x14ac:dyDescent="0.25">
      <c r="B2227" s="72"/>
      <c r="C2227" s="72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</row>
    <row r="2228" spans="2:16" s="71" customFormat="1" x14ac:dyDescent="0.25">
      <c r="B2228" s="72"/>
      <c r="C2228" s="72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</row>
    <row r="2229" spans="2:16" s="71" customFormat="1" x14ac:dyDescent="0.25">
      <c r="B2229" s="72"/>
      <c r="C2229" s="72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</row>
    <row r="2230" spans="2:16" s="71" customFormat="1" x14ac:dyDescent="0.25">
      <c r="B2230" s="72"/>
      <c r="C2230" s="72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</row>
    <row r="2231" spans="2:16" s="71" customFormat="1" x14ac:dyDescent="0.25">
      <c r="B2231" s="72"/>
      <c r="C2231" s="72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</row>
    <row r="2232" spans="2:16" s="71" customFormat="1" x14ac:dyDescent="0.25">
      <c r="B2232" s="72"/>
      <c r="C2232" s="72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</row>
    <row r="2233" spans="2:16" s="71" customFormat="1" x14ac:dyDescent="0.25">
      <c r="B2233" s="72"/>
      <c r="C2233" s="72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</row>
    <row r="2234" spans="2:16" s="71" customFormat="1" x14ac:dyDescent="0.25">
      <c r="B2234" s="72"/>
      <c r="C2234" s="72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</row>
    <row r="2235" spans="2:16" s="71" customFormat="1" x14ac:dyDescent="0.25">
      <c r="B2235" s="72"/>
      <c r="C2235" s="72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</row>
    <row r="2236" spans="2:16" s="71" customFormat="1" x14ac:dyDescent="0.25">
      <c r="B2236" s="72"/>
      <c r="C2236" s="72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</row>
    <row r="2237" spans="2:16" s="71" customFormat="1" x14ac:dyDescent="0.25">
      <c r="B2237" s="72"/>
      <c r="C2237" s="72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</row>
    <row r="2238" spans="2:16" s="71" customFormat="1" x14ac:dyDescent="0.25">
      <c r="B2238" s="72"/>
      <c r="C2238" s="72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</row>
    <row r="2239" spans="2:16" s="71" customFormat="1" x14ac:dyDescent="0.25">
      <c r="B2239" s="72"/>
      <c r="C2239" s="72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</row>
    <row r="2240" spans="2:16" s="71" customFormat="1" x14ac:dyDescent="0.25">
      <c r="B2240" s="72"/>
      <c r="C2240" s="72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</row>
    <row r="2241" spans="2:16" s="71" customFormat="1" x14ac:dyDescent="0.25">
      <c r="B2241" s="72"/>
      <c r="C2241" s="72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</row>
    <row r="2242" spans="2:16" s="71" customFormat="1" x14ac:dyDescent="0.25">
      <c r="B2242" s="72"/>
      <c r="C2242" s="72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</row>
    <row r="2243" spans="2:16" s="71" customFormat="1" x14ac:dyDescent="0.25">
      <c r="B2243" s="72"/>
      <c r="C2243" s="72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</row>
    <row r="2244" spans="2:16" s="71" customFormat="1" x14ac:dyDescent="0.25">
      <c r="B2244" s="72"/>
      <c r="C2244" s="72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</row>
    <row r="2245" spans="2:16" s="71" customFormat="1" x14ac:dyDescent="0.25">
      <c r="B2245" s="72"/>
      <c r="C2245" s="72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</row>
    <row r="2246" spans="2:16" s="71" customFormat="1" x14ac:dyDescent="0.25">
      <c r="B2246" s="72"/>
      <c r="C2246" s="72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</row>
    <row r="2247" spans="2:16" s="71" customFormat="1" x14ac:dyDescent="0.25">
      <c r="B2247" s="72"/>
      <c r="C2247" s="72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</row>
    <row r="2248" spans="2:16" s="71" customFormat="1" x14ac:dyDescent="0.25">
      <c r="B2248" s="72"/>
      <c r="C2248" s="72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</row>
    <row r="2249" spans="2:16" s="71" customFormat="1" x14ac:dyDescent="0.25">
      <c r="B2249" s="72"/>
      <c r="C2249" s="72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</row>
    <row r="2250" spans="2:16" s="71" customFormat="1" x14ac:dyDescent="0.25">
      <c r="B2250" s="72"/>
      <c r="C2250" s="72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</row>
    <row r="2251" spans="2:16" s="71" customFormat="1" x14ac:dyDescent="0.25">
      <c r="B2251" s="72"/>
      <c r="C2251" s="72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</row>
    <row r="2252" spans="2:16" s="71" customFormat="1" x14ac:dyDescent="0.25">
      <c r="B2252" s="72"/>
      <c r="C2252" s="72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</row>
    <row r="2253" spans="2:16" s="71" customFormat="1" x14ac:dyDescent="0.25">
      <c r="B2253" s="72"/>
      <c r="C2253" s="72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</row>
    <row r="2254" spans="2:16" s="71" customFormat="1" x14ac:dyDescent="0.25">
      <c r="B2254" s="72"/>
      <c r="C2254" s="72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</row>
    <row r="2255" spans="2:16" s="71" customFormat="1" x14ac:dyDescent="0.25">
      <c r="B2255" s="72"/>
      <c r="C2255" s="72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</row>
    <row r="2256" spans="2:16" s="71" customFormat="1" x14ac:dyDescent="0.25">
      <c r="B2256" s="72"/>
      <c r="C2256" s="72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</row>
    <row r="2257" spans="2:16" s="71" customFormat="1" x14ac:dyDescent="0.25">
      <c r="B2257" s="72"/>
      <c r="C2257" s="72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</row>
    <row r="2258" spans="2:16" s="71" customFormat="1" x14ac:dyDescent="0.25">
      <c r="B2258" s="72"/>
      <c r="C2258" s="72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</row>
    <row r="2259" spans="2:16" s="71" customFormat="1" x14ac:dyDescent="0.25">
      <c r="B2259" s="72"/>
      <c r="C2259" s="72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</row>
    <row r="2260" spans="2:16" s="71" customFormat="1" x14ac:dyDescent="0.25">
      <c r="B2260" s="72"/>
      <c r="C2260" s="72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</row>
    <row r="2261" spans="2:16" s="71" customFormat="1" x14ac:dyDescent="0.25">
      <c r="B2261" s="72"/>
      <c r="C2261" s="72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</row>
    <row r="2262" spans="2:16" s="71" customFormat="1" x14ac:dyDescent="0.25">
      <c r="B2262" s="72"/>
      <c r="C2262" s="72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</row>
    <row r="2263" spans="2:16" s="71" customFormat="1" x14ac:dyDescent="0.25">
      <c r="B2263" s="72"/>
      <c r="C2263" s="72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</row>
    <row r="2264" spans="2:16" s="71" customFormat="1" x14ac:dyDescent="0.25">
      <c r="B2264" s="72"/>
      <c r="C2264" s="72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</row>
    <row r="2265" spans="2:16" s="71" customFormat="1" x14ac:dyDescent="0.25">
      <c r="B2265" s="72"/>
      <c r="C2265" s="72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</row>
    <row r="2266" spans="2:16" s="71" customFormat="1" x14ac:dyDescent="0.25">
      <c r="B2266" s="72"/>
      <c r="C2266" s="72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</row>
    <row r="2267" spans="2:16" s="71" customFormat="1" x14ac:dyDescent="0.25">
      <c r="B2267" s="72"/>
      <c r="C2267" s="72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</row>
    <row r="2268" spans="2:16" s="71" customFormat="1" x14ac:dyDescent="0.25">
      <c r="B2268" s="72"/>
      <c r="C2268" s="72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</row>
    <row r="2269" spans="2:16" s="71" customFormat="1" x14ac:dyDescent="0.25">
      <c r="B2269" s="72"/>
      <c r="C2269" s="72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</row>
    <row r="2270" spans="2:16" s="71" customFormat="1" x14ac:dyDescent="0.25">
      <c r="B2270" s="72"/>
      <c r="C2270" s="72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</row>
    <row r="2271" spans="2:16" s="71" customFormat="1" x14ac:dyDescent="0.25">
      <c r="B2271" s="72"/>
      <c r="C2271" s="72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</row>
    <row r="2272" spans="2:16" s="71" customFormat="1" x14ac:dyDescent="0.25">
      <c r="B2272" s="72"/>
      <c r="C2272" s="72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</row>
    <row r="2273" spans="2:16" s="71" customFormat="1" x14ac:dyDescent="0.25">
      <c r="B2273" s="72"/>
      <c r="C2273" s="72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</row>
    <row r="2274" spans="2:16" s="71" customFormat="1" x14ac:dyDescent="0.25">
      <c r="B2274" s="72"/>
      <c r="C2274" s="72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</row>
    <row r="2275" spans="2:16" s="71" customFormat="1" x14ac:dyDescent="0.25">
      <c r="B2275" s="72"/>
      <c r="C2275" s="72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</row>
    <row r="2276" spans="2:16" s="71" customFormat="1" x14ac:dyDescent="0.25">
      <c r="B2276" s="72"/>
      <c r="C2276" s="72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</row>
    <row r="2277" spans="2:16" s="71" customFormat="1" x14ac:dyDescent="0.25">
      <c r="B2277" s="72"/>
      <c r="C2277" s="72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</row>
    <row r="2278" spans="2:16" s="71" customFormat="1" x14ac:dyDescent="0.25">
      <c r="B2278" s="72"/>
      <c r="C2278" s="72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</row>
    <row r="2279" spans="2:16" s="71" customFormat="1" x14ac:dyDescent="0.25">
      <c r="B2279" s="72"/>
      <c r="C2279" s="72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</row>
    <row r="2280" spans="2:16" s="71" customFormat="1" x14ac:dyDescent="0.25">
      <c r="B2280" s="72"/>
      <c r="C2280" s="72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</row>
    <row r="2281" spans="2:16" s="71" customFormat="1" x14ac:dyDescent="0.25">
      <c r="B2281" s="72"/>
      <c r="C2281" s="72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</row>
    <row r="2282" spans="2:16" s="71" customFormat="1" x14ac:dyDescent="0.25">
      <c r="B2282" s="72"/>
      <c r="C2282" s="72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</row>
    <row r="2283" spans="2:16" s="71" customFormat="1" x14ac:dyDescent="0.25">
      <c r="B2283" s="72"/>
      <c r="C2283" s="72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</row>
    <row r="2284" spans="2:16" s="71" customFormat="1" x14ac:dyDescent="0.25">
      <c r="B2284" s="72"/>
      <c r="C2284" s="72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</row>
    <row r="2285" spans="2:16" s="71" customFormat="1" x14ac:dyDescent="0.25">
      <c r="B2285" s="72"/>
      <c r="C2285" s="72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</row>
    <row r="2286" spans="2:16" s="71" customFormat="1" x14ac:dyDescent="0.25">
      <c r="B2286" s="72"/>
      <c r="C2286" s="72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</row>
    <row r="2287" spans="2:16" s="71" customFormat="1" x14ac:dyDescent="0.25">
      <c r="B2287" s="72"/>
      <c r="C2287" s="72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</row>
    <row r="2288" spans="2:16" s="71" customFormat="1" x14ac:dyDescent="0.25">
      <c r="B2288" s="72"/>
      <c r="C2288" s="72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</row>
    <row r="2289" spans="2:16" s="71" customFormat="1" x14ac:dyDescent="0.25">
      <c r="B2289" s="72"/>
      <c r="C2289" s="72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</row>
    <row r="2290" spans="2:16" s="71" customFormat="1" x14ac:dyDescent="0.25">
      <c r="B2290" s="72"/>
      <c r="C2290" s="72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</row>
    <row r="2291" spans="2:16" s="71" customFormat="1" x14ac:dyDescent="0.25">
      <c r="B2291" s="72"/>
      <c r="C2291" s="72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</row>
    <row r="2292" spans="2:16" s="71" customFormat="1" x14ac:dyDescent="0.25">
      <c r="B2292" s="72"/>
      <c r="C2292" s="72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</row>
    <row r="2293" spans="2:16" s="71" customFormat="1" x14ac:dyDescent="0.25">
      <c r="B2293" s="72"/>
      <c r="C2293" s="72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</row>
    <row r="2294" spans="2:16" s="71" customFormat="1" x14ac:dyDescent="0.25">
      <c r="B2294" s="72"/>
      <c r="C2294" s="72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</row>
    <row r="2295" spans="2:16" s="71" customFormat="1" x14ac:dyDescent="0.25">
      <c r="B2295" s="72"/>
      <c r="C2295" s="72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</row>
    <row r="2296" spans="2:16" s="71" customFormat="1" x14ac:dyDescent="0.25">
      <c r="B2296" s="72"/>
      <c r="C2296" s="72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</row>
    <row r="2297" spans="2:16" s="71" customFormat="1" x14ac:dyDescent="0.25">
      <c r="B2297" s="72"/>
      <c r="C2297" s="72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</row>
    <row r="2298" spans="2:16" s="71" customFormat="1" x14ac:dyDescent="0.25">
      <c r="B2298" s="72"/>
      <c r="C2298" s="72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</row>
    <row r="2299" spans="2:16" s="71" customFormat="1" x14ac:dyDescent="0.25">
      <c r="B2299" s="72"/>
      <c r="C2299" s="72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</row>
    <row r="2300" spans="2:16" s="71" customFormat="1" x14ac:dyDescent="0.25">
      <c r="B2300" s="72"/>
      <c r="C2300" s="72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</row>
    <row r="2301" spans="2:16" s="71" customFormat="1" x14ac:dyDescent="0.25">
      <c r="B2301" s="72"/>
      <c r="C2301" s="72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</row>
    <row r="2302" spans="2:16" s="71" customFormat="1" x14ac:dyDescent="0.25">
      <c r="B2302" s="72"/>
      <c r="C2302" s="72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</row>
    <row r="2303" spans="2:16" s="71" customFormat="1" x14ac:dyDescent="0.25">
      <c r="B2303" s="72"/>
      <c r="C2303" s="72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</row>
    <row r="2304" spans="2:16" s="71" customFormat="1" x14ac:dyDescent="0.25">
      <c r="B2304" s="72"/>
      <c r="C2304" s="72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</row>
    <row r="2305" spans="2:16" s="71" customFormat="1" x14ac:dyDescent="0.25">
      <c r="B2305" s="72"/>
      <c r="C2305" s="72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</row>
    <row r="2306" spans="2:16" s="71" customFormat="1" x14ac:dyDescent="0.25">
      <c r="B2306" s="72"/>
      <c r="C2306" s="72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</row>
    <row r="2307" spans="2:16" s="71" customFormat="1" x14ac:dyDescent="0.25">
      <c r="B2307" s="72"/>
      <c r="C2307" s="72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</row>
    <row r="2308" spans="2:16" s="71" customFormat="1" x14ac:dyDescent="0.25">
      <c r="B2308" s="72"/>
      <c r="C2308" s="72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</row>
    <row r="2309" spans="2:16" s="71" customFormat="1" x14ac:dyDescent="0.25">
      <c r="B2309" s="72"/>
      <c r="C2309" s="72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</row>
    <row r="2310" spans="2:16" s="71" customFormat="1" x14ac:dyDescent="0.25">
      <c r="B2310" s="72"/>
      <c r="C2310" s="72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</row>
    <row r="2311" spans="2:16" s="71" customFormat="1" x14ac:dyDescent="0.25">
      <c r="B2311" s="72"/>
      <c r="C2311" s="72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</row>
    <row r="2312" spans="2:16" s="71" customFormat="1" x14ac:dyDescent="0.25">
      <c r="B2312" s="72"/>
      <c r="C2312" s="72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</row>
    <row r="2313" spans="2:16" s="71" customFormat="1" x14ac:dyDescent="0.25">
      <c r="B2313" s="72"/>
      <c r="C2313" s="72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</row>
    <row r="2314" spans="2:16" s="71" customFormat="1" x14ac:dyDescent="0.25">
      <c r="B2314" s="72"/>
      <c r="C2314" s="72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</row>
    <row r="2315" spans="2:16" s="71" customFormat="1" x14ac:dyDescent="0.25">
      <c r="B2315" s="72"/>
      <c r="C2315" s="72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</row>
    <row r="2316" spans="2:16" s="71" customFormat="1" x14ac:dyDescent="0.25">
      <c r="B2316" s="72"/>
      <c r="C2316" s="72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</row>
    <row r="2317" spans="2:16" s="71" customFormat="1" x14ac:dyDescent="0.25">
      <c r="B2317" s="72"/>
      <c r="C2317" s="72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</row>
    <row r="2318" spans="2:16" s="71" customFormat="1" x14ac:dyDescent="0.25">
      <c r="B2318" s="72"/>
      <c r="C2318" s="72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</row>
    <row r="2319" spans="2:16" s="71" customFormat="1" x14ac:dyDescent="0.25">
      <c r="B2319" s="72"/>
      <c r="C2319" s="72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</row>
    <row r="2320" spans="2:16" s="71" customFormat="1" x14ac:dyDescent="0.25">
      <c r="B2320" s="72"/>
      <c r="C2320" s="72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</row>
    <row r="2321" spans="2:16" s="71" customFormat="1" x14ac:dyDescent="0.25">
      <c r="B2321" s="72"/>
      <c r="C2321" s="72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</row>
    <row r="2322" spans="2:16" s="71" customFormat="1" x14ac:dyDescent="0.25">
      <c r="B2322" s="72"/>
      <c r="C2322" s="72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</row>
    <row r="2323" spans="2:16" s="71" customFormat="1" x14ac:dyDescent="0.25">
      <c r="B2323" s="72"/>
      <c r="C2323" s="72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</row>
    <row r="2324" spans="2:16" s="71" customFormat="1" x14ac:dyDescent="0.25">
      <c r="B2324" s="72"/>
      <c r="C2324" s="72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</row>
    <row r="2325" spans="2:16" s="71" customFormat="1" x14ac:dyDescent="0.25">
      <c r="B2325" s="72"/>
      <c r="C2325" s="72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</row>
    <row r="2326" spans="2:16" s="71" customFormat="1" x14ac:dyDescent="0.25">
      <c r="B2326" s="72"/>
      <c r="C2326" s="72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</row>
    <row r="2327" spans="2:16" s="71" customFormat="1" x14ac:dyDescent="0.25">
      <c r="B2327" s="72"/>
      <c r="C2327" s="72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</row>
    <row r="2328" spans="2:16" s="71" customFormat="1" x14ac:dyDescent="0.25">
      <c r="B2328" s="72"/>
      <c r="C2328" s="72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</row>
    <row r="2329" spans="2:16" s="71" customFormat="1" x14ac:dyDescent="0.25">
      <c r="B2329" s="72"/>
      <c r="C2329" s="72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</row>
    <row r="2330" spans="2:16" s="71" customFormat="1" x14ac:dyDescent="0.25">
      <c r="B2330" s="72"/>
      <c r="C2330" s="72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</row>
    <row r="2331" spans="2:16" s="71" customFormat="1" x14ac:dyDescent="0.25">
      <c r="B2331" s="72"/>
      <c r="C2331" s="72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</row>
    <row r="2332" spans="2:16" s="71" customFormat="1" x14ac:dyDescent="0.25">
      <c r="B2332" s="72"/>
      <c r="C2332" s="72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</row>
    <row r="2333" spans="2:16" s="71" customFormat="1" x14ac:dyDescent="0.25">
      <c r="B2333" s="72"/>
      <c r="C2333" s="72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</row>
    <row r="2334" spans="2:16" s="71" customFormat="1" x14ac:dyDescent="0.25">
      <c r="B2334" s="72"/>
      <c r="C2334" s="72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</row>
    <row r="2335" spans="2:16" s="71" customFormat="1" x14ac:dyDescent="0.25">
      <c r="B2335" s="72"/>
      <c r="C2335" s="72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</row>
    <row r="2336" spans="2:16" s="71" customFormat="1" x14ac:dyDescent="0.25">
      <c r="B2336" s="72"/>
      <c r="C2336" s="72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</row>
    <row r="2337" spans="2:16" s="71" customFormat="1" x14ac:dyDescent="0.25">
      <c r="B2337" s="72"/>
      <c r="C2337" s="72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</row>
    <row r="2338" spans="2:16" s="71" customFormat="1" x14ac:dyDescent="0.25">
      <c r="B2338" s="72"/>
      <c r="C2338" s="72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</row>
    <row r="2339" spans="2:16" s="71" customFormat="1" x14ac:dyDescent="0.25">
      <c r="B2339" s="72"/>
      <c r="C2339" s="72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</row>
    <row r="2340" spans="2:16" s="71" customFormat="1" x14ac:dyDescent="0.25">
      <c r="B2340" s="72"/>
      <c r="C2340" s="72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</row>
    <row r="2341" spans="2:16" s="71" customFormat="1" x14ac:dyDescent="0.25">
      <c r="B2341" s="72"/>
      <c r="C2341" s="72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</row>
    <row r="2342" spans="2:16" s="71" customFormat="1" x14ac:dyDescent="0.25">
      <c r="B2342" s="72"/>
      <c r="C2342" s="72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</row>
    <row r="2343" spans="2:16" s="71" customFormat="1" x14ac:dyDescent="0.25">
      <c r="B2343" s="72"/>
      <c r="C2343" s="72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</row>
    <row r="2344" spans="2:16" s="71" customFormat="1" x14ac:dyDescent="0.25">
      <c r="B2344" s="72"/>
      <c r="C2344" s="72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</row>
    <row r="2345" spans="2:16" s="71" customFormat="1" x14ac:dyDescent="0.25">
      <c r="B2345" s="72"/>
      <c r="C2345" s="72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</row>
    <row r="2346" spans="2:16" s="71" customFormat="1" x14ac:dyDescent="0.25">
      <c r="B2346" s="72"/>
      <c r="C2346" s="72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</row>
    <row r="2347" spans="2:16" s="71" customFormat="1" x14ac:dyDescent="0.25">
      <c r="B2347" s="72"/>
      <c r="C2347" s="72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</row>
    <row r="2348" spans="2:16" s="71" customFormat="1" x14ac:dyDescent="0.25">
      <c r="B2348" s="72"/>
      <c r="C2348" s="72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</row>
    <row r="2349" spans="2:16" s="71" customFormat="1" x14ac:dyDescent="0.25">
      <c r="B2349" s="72"/>
      <c r="C2349" s="72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</row>
    <row r="2350" spans="2:16" s="71" customFormat="1" x14ac:dyDescent="0.25">
      <c r="B2350" s="72"/>
      <c r="C2350" s="72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</row>
    <row r="2351" spans="2:16" s="71" customFormat="1" x14ac:dyDescent="0.25">
      <c r="B2351" s="72"/>
      <c r="C2351" s="72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</row>
    <row r="2352" spans="2:16" s="71" customFormat="1" x14ac:dyDescent="0.25">
      <c r="B2352" s="72"/>
      <c r="C2352" s="72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</row>
    <row r="2353" spans="2:16" s="71" customFormat="1" x14ac:dyDescent="0.25">
      <c r="B2353" s="72"/>
      <c r="C2353" s="72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</row>
    <row r="2354" spans="2:16" s="71" customFormat="1" x14ac:dyDescent="0.25">
      <c r="B2354" s="72"/>
      <c r="C2354" s="72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</row>
    <row r="2355" spans="2:16" s="71" customFormat="1" x14ac:dyDescent="0.25">
      <c r="B2355" s="72"/>
      <c r="C2355" s="72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</row>
    <row r="2356" spans="2:16" s="71" customFormat="1" x14ac:dyDescent="0.25">
      <c r="B2356" s="72"/>
      <c r="C2356" s="72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</row>
    <row r="2357" spans="2:16" s="71" customFormat="1" x14ac:dyDescent="0.25">
      <c r="B2357" s="72"/>
      <c r="C2357" s="72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</row>
    <row r="2358" spans="2:16" s="71" customFormat="1" x14ac:dyDescent="0.25">
      <c r="B2358" s="72"/>
      <c r="C2358" s="72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</row>
    <row r="2359" spans="2:16" s="71" customFormat="1" x14ac:dyDescent="0.25">
      <c r="B2359" s="72"/>
      <c r="C2359" s="72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</row>
    <row r="2360" spans="2:16" s="71" customFormat="1" x14ac:dyDescent="0.25">
      <c r="B2360" s="72"/>
      <c r="C2360" s="72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</row>
    <row r="2361" spans="2:16" s="71" customFormat="1" x14ac:dyDescent="0.25">
      <c r="B2361" s="72"/>
      <c r="C2361" s="72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</row>
    <row r="2362" spans="2:16" s="71" customFormat="1" x14ac:dyDescent="0.25">
      <c r="B2362" s="72"/>
      <c r="C2362" s="72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</row>
    <row r="2363" spans="2:16" s="71" customFormat="1" x14ac:dyDescent="0.25">
      <c r="B2363" s="72"/>
      <c r="C2363" s="72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</row>
    <row r="2364" spans="2:16" s="71" customFormat="1" x14ac:dyDescent="0.25">
      <c r="B2364" s="72"/>
      <c r="C2364" s="72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</row>
    <row r="2365" spans="2:16" s="71" customFormat="1" x14ac:dyDescent="0.25">
      <c r="B2365" s="72"/>
      <c r="C2365" s="72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</row>
    <row r="2366" spans="2:16" s="71" customFormat="1" x14ac:dyDescent="0.25">
      <c r="B2366" s="72"/>
      <c r="C2366" s="72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</row>
    <row r="2367" spans="2:16" s="71" customFormat="1" x14ac:dyDescent="0.25">
      <c r="B2367" s="72"/>
      <c r="C2367" s="72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</row>
    <row r="2368" spans="2:16" s="71" customFormat="1" x14ac:dyDescent="0.25">
      <c r="B2368" s="72"/>
      <c r="C2368" s="72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</row>
    <row r="2369" spans="2:16" s="71" customFormat="1" x14ac:dyDescent="0.25">
      <c r="B2369" s="72"/>
      <c r="C2369" s="72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</row>
    <row r="2370" spans="2:16" s="71" customFormat="1" x14ac:dyDescent="0.25">
      <c r="B2370" s="72"/>
      <c r="C2370" s="72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</row>
    <row r="2371" spans="2:16" s="71" customFormat="1" x14ac:dyDescent="0.25">
      <c r="B2371" s="72"/>
      <c r="C2371" s="72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</row>
    <row r="2372" spans="2:16" s="71" customFormat="1" x14ac:dyDescent="0.25">
      <c r="B2372" s="72"/>
      <c r="C2372" s="72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</row>
    <row r="2373" spans="2:16" s="71" customFormat="1" x14ac:dyDescent="0.25">
      <c r="B2373" s="72"/>
      <c r="C2373" s="72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</row>
    <row r="2374" spans="2:16" s="71" customFormat="1" x14ac:dyDescent="0.25">
      <c r="B2374" s="72"/>
      <c r="C2374" s="72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</row>
    <row r="2375" spans="2:16" s="71" customFormat="1" x14ac:dyDescent="0.25">
      <c r="B2375" s="72"/>
      <c r="C2375" s="72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</row>
    <row r="2376" spans="2:16" s="71" customFormat="1" x14ac:dyDescent="0.25">
      <c r="B2376" s="72"/>
      <c r="C2376" s="72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</row>
    <row r="2377" spans="2:16" s="71" customFormat="1" x14ac:dyDescent="0.25">
      <c r="B2377" s="72"/>
      <c r="C2377" s="72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</row>
    <row r="2378" spans="2:16" s="71" customFormat="1" x14ac:dyDescent="0.25">
      <c r="B2378" s="72"/>
      <c r="C2378" s="72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</row>
    <row r="2379" spans="2:16" s="71" customFormat="1" x14ac:dyDescent="0.25">
      <c r="B2379" s="72"/>
      <c r="C2379" s="72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</row>
    <row r="2380" spans="2:16" s="71" customFormat="1" x14ac:dyDescent="0.25">
      <c r="B2380" s="72"/>
      <c r="C2380" s="72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</row>
    <row r="2381" spans="2:16" s="71" customFormat="1" x14ac:dyDescent="0.25">
      <c r="B2381" s="72"/>
      <c r="C2381" s="72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</row>
    <row r="2382" spans="2:16" s="71" customFormat="1" x14ac:dyDescent="0.25">
      <c r="B2382" s="72"/>
      <c r="C2382" s="72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</row>
    <row r="2383" spans="2:16" s="71" customFormat="1" x14ac:dyDescent="0.25">
      <c r="B2383" s="72"/>
      <c r="C2383" s="72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</row>
    <row r="2384" spans="2:16" s="71" customFormat="1" x14ac:dyDescent="0.25">
      <c r="B2384" s="72"/>
      <c r="C2384" s="72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</row>
    <row r="2385" spans="2:16" s="71" customFormat="1" x14ac:dyDescent="0.25">
      <c r="B2385" s="72"/>
      <c r="C2385" s="72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</row>
    <row r="2386" spans="2:16" s="71" customFormat="1" x14ac:dyDescent="0.25">
      <c r="B2386" s="72"/>
      <c r="C2386" s="72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</row>
    <row r="2387" spans="2:16" s="71" customFormat="1" x14ac:dyDescent="0.25">
      <c r="B2387" s="72"/>
      <c r="C2387" s="72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</row>
    <row r="2388" spans="2:16" s="71" customFormat="1" x14ac:dyDescent="0.25">
      <c r="B2388" s="72"/>
      <c r="C2388" s="72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</row>
    <row r="2389" spans="2:16" s="71" customFormat="1" x14ac:dyDescent="0.25">
      <c r="B2389" s="72"/>
      <c r="C2389" s="72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</row>
    <row r="2390" spans="2:16" s="71" customFormat="1" x14ac:dyDescent="0.25">
      <c r="B2390" s="72"/>
      <c r="C2390" s="72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</row>
    <row r="2391" spans="2:16" s="71" customFormat="1" x14ac:dyDescent="0.25">
      <c r="B2391" s="72"/>
      <c r="C2391" s="72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</row>
    <row r="2392" spans="2:16" s="71" customFormat="1" x14ac:dyDescent="0.25">
      <c r="B2392" s="72"/>
      <c r="C2392" s="72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</row>
    <row r="2393" spans="2:16" s="71" customFormat="1" x14ac:dyDescent="0.25">
      <c r="B2393" s="72"/>
      <c r="C2393" s="72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</row>
    <row r="2394" spans="2:16" s="71" customFormat="1" x14ac:dyDescent="0.25">
      <c r="B2394" s="72"/>
      <c r="C2394" s="72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</row>
    <row r="2395" spans="2:16" s="71" customFormat="1" x14ac:dyDescent="0.25">
      <c r="B2395" s="72"/>
      <c r="C2395" s="72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</row>
    <row r="2396" spans="2:16" s="71" customFormat="1" x14ac:dyDescent="0.25">
      <c r="B2396" s="72"/>
      <c r="C2396" s="72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</row>
    <row r="2397" spans="2:16" s="71" customFormat="1" x14ac:dyDescent="0.25">
      <c r="B2397" s="72"/>
      <c r="C2397" s="72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</row>
    <row r="2398" spans="2:16" s="71" customFormat="1" x14ac:dyDescent="0.25">
      <c r="B2398" s="72"/>
      <c r="C2398" s="72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</row>
    <row r="2399" spans="2:16" s="71" customFormat="1" x14ac:dyDescent="0.25">
      <c r="B2399" s="72"/>
      <c r="C2399" s="72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</row>
    <row r="2400" spans="2:16" s="71" customFormat="1" x14ac:dyDescent="0.25">
      <c r="B2400" s="72"/>
      <c r="C2400" s="72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</row>
    <row r="2401" spans="2:16" s="71" customFormat="1" x14ac:dyDescent="0.25">
      <c r="B2401" s="72"/>
      <c r="C2401" s="72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</row>
    <row r="2402" spans="2:16" s="71" customFormat="1" x14ac:dyDescent="0.25">
      <c r="B2402" s="72"/>
      <c r="C2402" s="72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</row>
    <row r="2403" spans="2:16" s="71" customFormat="1" x14ac:dyDescent="0.25">
      <c r="B2403" s="72"/>
      <c r="C2403" s="72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</row>
    <row r="2404" spans="2:16" s="71" customFormat="1" x14ac:dyDescent="0.25">
      <c r="B2404" s="72"/>
      <c r="C2404" s="72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</row>
    <row r="2405" spans="2:16" s="71" customFormat="1" x14ac:dyDescent="0.25">
      <c r="B2405" s="72"/>
      <c r="C2405" s="72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</row>
    <row r="2406" spans="2:16" s="71" customFormat="1" x14ac:dyDescent="0.25">
      <c r="B2406" s="72"/>
      <c r="C2406" s="72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</row>
    <row r="2407" spans="2:16" s="71" customFormat="1" x14ac:dyDescent="0.25">
      <c r="B2407" s="72"/>
      <c r="C2407" s="72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</row>
    <row r="2408" spans="2:16" s="71" customFormat="1" x14ac:dyDescent="0.25">
      <c r="B2408" s="72"/>
      <c r="C2408" s="72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</row>
    <row r="2409" spans="2:16" s="71" customFormat="1" x14ac:dyDescent="0.25">
      <c r="B2409" s="72"/>
      <c r="C2409" s="72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</row>
    <row r="2410" spans="2:16" s="71" customFormat="1" x14ac:dyDescent="0.25">
      <c r="B2410" s="72"/>
      <c r="C2410" s="72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</row>
    <row r="2411" spans="2:16" s="71" customFormat="1" x14ac:dyDescent="0.25">
      <c r="B2411" s="72"/>
      <c r="C2411" s="72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</row>
    <row r="2412" spans="2:16" s="71" customFormat="1" x14ac:dyDescent="0.25">
      <c r="B2412" s="72"/>
      <c r="C2412" s="72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</row>
    <row r="2413" spans="2:16" s="71" customFormat="1" x14ac:dyDescent="0.25">
      <c r="B2413" s="72"/>
      <c r="C2413" s="72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</row>
    <row r="2414" spans="2:16" s="71" customFormat="1" x14ac:dyDescent="0.25">
      <c r="B2414" s="72"/>
      <c r="C2414" s="72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</row>
    <row r="2415" spans="2:16" s="71" customFormat="1" x14ac:dyDescent="0.25">
      <c r="B2415" s="72"/>
      <c r="C2415" s="72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</row>
    <row r="2416" spans="2:16" s="71" customFormat="1" x14ac:dyDescent="0.25">
      <c r="B2416" s="72"/>
      <c r="C2416" s="72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</row>
    <row r="2417" spans="2:16" s="71" customFormat="1" x14ac:dyDescent="0.25">
      <c r="B2417" s="72"/>
      <c r="C2417" s="72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</row>
    <row r="2418" spans="2:16" s="71" customFormat="1" x14ac:dyDescent="0.25">
      <c r="B2418" s="72"/>
      <c r="C2418" s="72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</row>
    <row r="2419" spans="2:16" s="71" customFormat="1" x14ac:dyDescent="0.25">
      <c r="B2419" s="72"/>
      <c r="C2419" s="72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</row>
    <row r="2420" spans="2:16" s="71" customFormat="1" x14ac:dyDescent="0.25">
      <c r="B2420" s="72"/>
      <c r="C2420" s="72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</row>
    <row r="2421" spans="2:16" s="71" customFormat="1" x14ac:dyDescent="0.25">
      <c r="B2421" s="72"/>
      <c r="C2421" s="72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</row>
    <row r="2422" spans="2:16" s="71" customFormat="1" x14ac:dyDescent="0.25">
      <c r="B2422" s="72"/>
      <c r="C2422" s="72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</row>
    <row r="2423" spans="2:16" s="71" customFormat="1" x14ac:dyDescent="0.25">
      <c r="B2423" s="72"/>
      <c r="C2423" s="72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</row>
    <row r="2424" spans="2:16" s="71" customFormat="1" x14ac:dyDescent="0.25">
      <c r="B2424" s="72"/>
      <c r="C2424" s="72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</row>
    <row r="2425" spans="2:16" s="71" customFormat="1" x14ac:dyDescent="0.25">
      <c r="B2425" s="72"/>
      <c r="C2425" s="72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</row>
    <row r="2426" spans="2:16" s="71" customFormat="1" x14ac:dyDescent="0.25">
      <c r="B2426" s="72"/>
      <c r="C2426" s="72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</row>
    <row r="2427" spans="2:16" s="71" customFormat="1" x14ac:dyDescent="0.25">
      <c r="B2427" s="72"/>
      <c r="C2427" s="72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</row>
    <row r="2428" spans="2:16" s="71" customFormat="1" x14ac:dyDescent="0.25">
      <c r="B2428" s="72"/>
      <c r="C2428" s="72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</row>
    <row r="2429" spans="2:16" s="71" customFormat="1" x14ac:dyDescent="0.25">
      <c r="B2429" s="72"/>
      <c r="C2429" s="72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</row>
    <row r="2430" spans="2:16" s="71" customFormat="1" x14ac:dyDescent="0.25">
      <c r="B2430" s="72"/>
      <c r="C2430" s="72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</row>
    <row r="2431" spans="2:16" s="71" customFormat="1" x14ac:dyDescent="0.25">
      <c r="B2431" s="72"/>
      <c r="C2431" s="72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</row>
    <row r="2432" spans="2:16" s="71" customFormat="1" x14ac:dyDescent="0.25">
      <c r="B2432" s="72"/>
      <c r="C2432" s="72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</row>
    <row r="2433" spans="2:16" s="71" customFormat="1" x14ac:dyDescent="0.25">
      <c r="B2433" s="72"/>
      <c r="C2433" s="72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</row>
    <row r="2434" spans="2:16" s="71" customFormat="1" x14ac:dyDescent="0.25">
      <c r="B2434" s="72"/>
      <c r="C2434" s="72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</row>
    <row r="2435" spans="2:16" s="71" customFormat="1" x14ac:dyDescent="0.25">
      <c r="B2435" s="72"/>
      <c r="C2435" s="72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</row>
    <row r="2436" spans="2:16" s="71" customFormat="1" x14ac:dyDescent="0.25">
      <c r="B2436" s="72"/>
      <c r="C2436" s="72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</row>
    <row r="2437" spans="2:16" s="71" customFormat="1" x14ac:dyDescent="0.25">
      <c r="B2437" s="72"/>
      <c r="C2437" s="72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</row>
    <row r="2438" spans="2:16" s="71" customFormat="1" x14ac:dyDescent="0.25">
      <c r="B2438" s="72"/>
      <c r="C2438" s="72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</row>
    <row r="2439" spans="2:16" s="71" customFormat="1" x14ac:dyDescent="0.25">
      <c r="B2439" s="72"/>
      <c r="C2439" s="72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</row>
    <row r="2440" spans="2:16" s="71" customFormat="1" x14ac:dyDescent="0.25">
      <c r="B2440" s="72"/>
      <c r="C2440" s="72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</row>
    <row r="2441" spans="2:16" s="71" customFormat="1" x14ac:dyDescent="0.25">
      <c r="B2441" s="72"/>
      <c r="C2441" s="72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</row>
    <row r="2442" spans="2:16" s="71" customFormat="1" x14ac:dyDescent="0.25">
      <c r="B2442" s="72"/>
      <c r="C2442" s="72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</row>
    <row r="2443" spans="2:16" s="71" customFormat="1" x14ac:dyDescent="0.25">
      <c r="B2443" s="72"/>
      <c r="C2443" s="72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</row>
    <row r="2444" spans="2:16" s="71" customFormat="1" x14ac:dyDescent="0.25">
      <c r="B2444" s="72"/>
      <c r="C2444" s="72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</row>
    <row r="2445" spans="2:16" s="71" customFormat="1" x14ac:dyDescent="0.25">
      <c r="B2445" s="72"/>
      <c r="C2445" s="72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</row>
    <row r="2446" spans="2:16" s="71" customFormat="1" x14ac:dyDescent="0.25">
      <c r="B2446" s="72"/>
      <c r="C2446" s="72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</row>
    <row r="2447" spans="2:16" s="71" customFormat="1" x14ac:dyDescent="0.25">
      <c r="B2447" s="72"/>
      <c r="C2447" s="72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</row>
    <row r="2448" spans="2:16" s="71" customFormat="1" x14ac:dyDescent="0.25">
      <c r="B2448" s="72"/>
      <c r="C2448" s="72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</row>
    <row r="2449" spans="2:16" s="71" customFormat="1" x14ac:dyDescent="0.25">
      <c r="B2449" s="72"/>
      <c r="C2449" s="72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</row>
    <row r="2450" spans="2:16" s="71" customFormat="1" x14ac:dyDescent="0.25">
      <c r="B2450" s="72"/>
      <c r="C2450" s="72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</row>
    <row r="2451" spans="2:16" s="71" customFormat="1" x14ac:dyDescent="0.25">
      <c r="B2451" s="72"/>
      <c r="C2451" s="72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</row>
    <row r="2452" spans="2:16" s="71" customFormat="1" x14ac:dyDescent="0.25">
      <c r="B2452" s="72"/>
      <c r="C2452" s="72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</row>
    <row r="2453" spans="2:16" s="71" customFormat="1" x14ac:dyDescent="0.25">
      <c r="B2453" s="72"/>
      <c r="C2453" s="72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</row>
    <row r="2454" spans="2:16" s="71" customFormat="1" x14ac:dyDescent="0.25">
      <c r="B2454" s="72"/>
      <c r="C2454" s="72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</row>
    <row r="2455" spans="2:16" s="71" customFormat="1" x14ac:dyDescent="0.25">
      <c r="B2455" s="72"/>
      <c r="C2455" s="72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</row>
    <row r="2456" spans="2:16" s="71" customFormat="1" x14ac:dyDescent="0.25">
      <c r="B2456" s="72"/>
      <c r="C2456" s="72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</row>
    <row r="2457" spans="2:16" s="71" customFormat="1" x14ac:dyDescent="0.25">
      <c r="B2457" s="72"/>
      <c r="C2457" s="72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</row>
    <row r="2458" spans="2:16" s="71" customFormat="1" x14ac:dyDescent="0.25">
      <c r="B2458" s="72"/>
      <c r="C2458" s="72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</row>
    <row r="2459" spans="2:16" s="71" customFormat="1" x14ac:dyDescent="0.25">
      <c r="B2459" s="72"/>
      <c r="C2459" s="72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</row>
    <row r="2460" spans="2:16" s="71" customFormat="1" x14ac:dyDescent="0.25">
      <c r="B2460" s="72"/>
      <c r="C2460" s="72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</row>
    <row r="2461" spans="2:16" s="71" customFormat="1" x14ac:dyDescent="0.25">
      <c r="B2461" s="72"/>
      <c r="C2461" s="72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</row>
    <row r="2462" spans="2:16" s="71" customFormat="1" x14ac:dyDescent="0.25">
      <c r="B2462" s="72"/>
      <c r="C2462" s="72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</row>
    <row r="2463" spans="2:16" s="71" customFormat="1" x14ac:dyDescent="0.25">
      <c r="B2463" s="72"/>
      <c r="C2463" s="72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</row>
    <row r="2464" spans="2:16" s="71" customFormat="1" x14ac:dyDescent="0.25">
      <c r="B2464" s="72"/>
      <c r="C2464" s="72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</row>
    <row r="2465" spans="2:16" s="71" customFormat="1" x14ac:dyDescent="0.25">
      <c r="B2465" s="72"/>
      <c r="C2465" s="72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</row>
    <row r="2466" spans="2:16" s="71" customFormat="1" x14ac:dyDescent="0.25">
      <c r="B2466" s="72"/>
      <c r="C2466" s="72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</row>
    <row r="2467" spans="2:16" s="71" customFormat="1" x14ac:dyDescent="0.25">
      <c r="B2467" s="72"/>
      <c r="C2467" s="72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</row>
    <row r="2468" spans="2:16" s="71" customFormat="1" x14ac:dyDescent="0.25">
      <c r="B2468" s="72"/>
      <c r="C2468" s="72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</row>
    <row r="2469" spans="2:16" s="71" customFormat="1" x14ac:dyDescent="0.25">
      <c r="B2469" s="72"/>
      <c r="C2469" s="72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</row>
    <row r="2470" spans="2:16" s="71" customFormat="1" x14ac:dyDescent="0.25">
      <c r="B2470" s="72"/>
      <c r="C2470" s="72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</row>
    <row r="2471" spans="2:16" s="71" customFormat="1" x14ac:dyDescent="0.25">
      <c r="B2471" s="72"/>
      <c r="C2471" s="72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</row>
    <row r="2472" spans="2:16" s="71" customFormat="1" x14ac:dyDescent="0.25">
      <c r="B2472" s="72"/>
      <c r="C2472" s="72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</row>
    <row r="2473" spans="2:16" s="71" customFormat="1" x14ac:dyDescent="0.25">
      <c r="B2473" s="72"/>
      <c r="C2473" s="72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</row>
    <row r="2474" spans="2:16" s="71" customFormat="1" x14ac:dyDescent="0.25">
      <c r="B2474" s="72"/>
      <c r="C2474" s="72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</row>
    <row r="2475" spans="2:16" s="71" customFormat="1" x14ac:dyDescent="0.25">
      <c r="B2475" s="72"/>
      <c r="C2475" s="72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</row>
    <row r="2476" spans="2:16" s="71" customFormat="1" x14ac:dyDescent="0.25">
      <c r="B2476" s="72"/>
      <c r="C2476" s="72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</row>
    <row r="2477" spans="2:16" s="71" customFormat="1" x14ac:dyDescent="0.25">
      <c r="B2477" s="72"/>
      <c r="C2477" s="72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</row>
    <row r="2478" spans="2:16" s="71" customFormat="1" x14ac:dyDescent="0.25">
      <c r="B2478" s="72"/>
      <c r="C2478" s="72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</row>
    <row r="2479" spans="2:16" s="71" customFormat="1" x14ac:dyDescent="0.25">
      <c r="B2479" s="72"/>
      <c r="C2479" s="72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</row>
    <row r="2480" spans="2:16" s="71" customFormat="1" x14ac:dyDescent="0.25">
      <c r="B2480" s="72"/>
      <c r="C2480" s="72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</row>
    <row r="2481" spans="2:16" s="71" customFormat="1" x14ac:dyDescent="0.25">
      <c r="B2481" s="72"/>
      <c r="C2481" s="72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</row>
    <row r="2482" spans="2:16" s="71" customFormat="1" x14ac:dyDescent="0.25">
      <c r="B2482" s="72"/>
      <c r="C2482" s="72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</row>
    <row r="2483" spans="2:16" s="71" customFormat="1" x14ac:dyDescent="0.25">
      <c r="B2483" s="72"/>
      <c r="C2483" s="72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</row>
    <row r="2484" spans="2:16" s="71" customFormat="1" x14ac:dyDescent="0.25">
      <c r="B2484" s="72"/>
      <c r="C2484" s="72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</row>
    <row r="2485" spans="2:16" s="71" customFormat="1" x14ac:dyDescent="0.25">
      <c r="B2485" s="72"/>
      <c r="C2485" s="72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</row>
    <row r="2486" spans="2:16" s="71" customFormat="1" x14ac:dyDescent="0.25">
      <c r="B2486" s="72"/>
      <c r="C2486" s="72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</row>
    <row r="2487" spans="2:16" s="71" customFormat="1" x14ac:dyDescent="0.25">
      <c r="B2487" s="72"/>
      <c r="C2487" s="72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</row>
    <row r="2488" spans="2:16" s="71" customFormat="1" x14ac:dyDescent="0.25">
      <c r="B2488" s="72"/>
      <c r="C2488" s="72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</row>
    <row r="2489" spans="2:16" s="71" customFormat="1" x14ac:dyDescent="0.25">
      <c r="B2489" s="72"/>
      <c r="C2489" s="72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</row>
    <row r="2490" spans="2:16" s="71" customFormat="1" x14ac:dyDescent="0.25">
      <c r="B2490" s="72"/>
      <c r="C2490" s="72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</row>
    <row r="2491" spans="2:16" s="71" customFormat="1" x14ac:dyDescent="0.25">
      <c r="B2491" s="72"/>
      <c r="C2491" s="72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</row>
    <row r="2492" spans="2:16" s="71" customFormat="1" x14ac:dyDescent="0.25">
      <c r="B2492" s="72"/>
      <c r="C2492" s="72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</row>
    <row r="2493" spans="2:16" s="71" customFormat="1" x14ac:dyDescent="0.25">
      <c r="B2493" s="72"/>
      <c r="C2493" s="72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</row>
    <row r="2494" spans="2:16" s="71" customFormat="1" x14ac:dyDescent="0.25">
      <c r="B2494" s="72"/>
      <c r="C2494" s="72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</row>
    <row r="2495" spans="2:16" s="71" customFormat="1" x14ac:dyDescent="0.25">
      <c r="B2495" s="72"/>
      <c r="C2495" s="72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</row>
    <row r="2496" spans="2:16" s="71" customFormat="1" x14ac:dyDescent="0.25">
      <c r="B2496" s="72"/>
      <c r="C2496" s="72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</row>
    <row r="2497" spans="2:16" s="71" customFormat="1" x14ac:dyDescent="0.25">
      <c r="B2497" s="72"/>
      <c r="C2497" s="72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</row>
    <row r="2498" spans="2:16" s="71" customFormat="1" x14ac:dyDescent="0.25">
      <c r="B2498" s="72"/>
      <c r="C2498" s="72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</row>
    <row r="2499" spans="2:16" s="71" customFormat="1" x14ac:dyDescent="0.25">
      <c r="B2499" s="72"/>
      <c r="C2499" s="72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</row>
    <row r="2500" spans="2:16" s="71" customFormat="1" x14ac:dyDescent="0.25">
      <c r="B2500" s="72"/>
      <c r="C2500" s="72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</row>
    <row r="2501" spans="2:16" s="71" customFormat="1" x14ac:dyDescent="0.25">
      <c r="B2501" s="72"/>
      <c r="C2501" s="72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</row>
    <row r="2502" spans="2:16" s="71" customFormat="1" x14ac:dyDescent="0.25">
      <c r="B2502" s="72"/>
      <c r="C2502" s="72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</row>
    <row r="2503" spans="2:16" s="71" customFormat="1" x14ac:dyDescent="0.25">
      <c r="B2503" s="72"/>
      <c r="C2503" s="72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</row>
    <row r="2504" spans="2:16" s="71" customFormat="1" x14ac:dyDescent="0.25">
      <c r="B2504" s="72"/>
      <c r="C2504" s="72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</row>
    <row r="2505" spans="2:16" s="71" customFormat="1" x14ac:dyDescent="0.25">
      <c r="B2505" s="72"/>
      <c r="C2505" s="72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</row>
    <row r="2506" spans="2:16" s="71" customFormat="1" x14ac:dyDescent="0.25">
      <c r="B2506" s="72"/>
      <c r="C2506" s="72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</row>
    <row r="2507" spans="2:16" s="71" customFormat="1" x14ac:dyDescent="0.25">
      <c r="B2507" s="72"/>
      <c r="C2507" s="72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</row>
    <row r="2508" spans="2:16" s="71" customFormat="1" x14ac:dyDescent="0.25">
      <c r="B2508" s="72"/>
      <c r="C2508" s="72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</row>
    <row r="2509" spans="2:16" s="71" customFormat="1" x14ac:dyDescent="0.25">
      <c r="B2509" s="72"/>
      <c r="C2509" s="72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</row>
    <row r="2510" spans="2:16" s="71" customFormat="1" x14ac:dyDescent="0.25">
      <c r="B2510" s="72"/>
      <c r="C2510" s="72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</row>
    <row r="2511" spans="2:16" s="71" customFormat="1" x14ac:dyDescent="0.25">
      <c r="B2511" s="72"/>
      <c r="C2511" s="72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</row>
    <row r="2512" spans="2:16" s="71" customFormat="1" x14ac:dyDescent="0.25">
      <c r="B2512" s="72"/>
      <c r="C2512" s="72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</row>
    <row r="2513" spans="2:16" s="71" customFormat="1" x14ac:dyDescent="0.25">
      <c r="B2513" s="72"/>
      <c r="C2513" s="72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</row>
    <row r="2514" spans="2:16" s="71" customFormat="1" x14ac:dyDescent="0.25">
      <c r="B2514" s="72"/>
      <c r="C2514" s="72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</row>
    <row r="2515" spans="2:16" s="71" customFormat="1" x14ac:dyDescent="0.25">
      <c r="B2515" s="72"/>
      <c r="C2515" s="72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</row>
    <row r="2516" spans="2:16" s="71" customFormat="1" x14ac:dyDescent="0.25">
      <c r="B2516" s="72"/>
      <c r="C2516" s="72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</row>
    <row r="2517" spans="2:16" s="71" customFormat="1" x14ac:dyDescent="0.25">
      <c r="B2517" s="72"/>
      <c r="C2517" s="72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</row>
    <row r="2518" spans="2:16" s="71" customFormat="1" x14ac:dyDescent="0.25">
      <c r="B2518" s="72"/>
      <c r="C2518" s="72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</row>
    <row r="2519" spans="2:16" s="71" customFormat="1" x14ac:dyDescent="0.25">
      <c r="B2519" s="72"/>
      <c r="C2519" s="72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</row>
    <row r="2520" spans="2:16" s="71" customFormat="1" x14ac:dyDescent="0.25">
      <c r="B2520" s="72"/>
      <c r="C2520" s="72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</row>
    <row r="2521" spans="2:16" s="71" customFormat="1" x14ac:dyDescent="0.25">
      <c r="B2521" s="72"/>
      <c r="C2521" s="72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</row>
    <row r="2522" spans="2:16" s="71" customFormat="1" x14ac:dyDescent="0.25">
      <c r="B2522" s="72"/>
      <c r="C2522" s="72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</row>
    <row r="2523" spans="2:16" s="71" customFormat="1" x14ac:dyDescent="0.25">
      <c r="B2523" s="72"/>
      <c r="C2523" s="72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</row>
    <row r="2524" spans="2:16" s="71" customFormat="1" x14ac:dyDescent="0.25">
      <c r="B2524" s="72"/>
      <c r="C2524" s="72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</row>
    <row r="2525" spans="2:16" s="71" customFormat="1" x14ac:dyDescent="0.25">
      <c r="B2525" s="72"/>
      <c r="C2525" s="72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</row>
    <row r="2526" spans="2:16" s="71" customFormat="1" x14ac:dyDescent="0.25">
      <c r="B2526" s="72"/>
      <c r="C2526" s="72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</row>
    <row r="2527" spans="2:16" s="71" customFormat="1" x14ac:dyDescent="0.25">
      <c r="B2527" s="72"/>
      <c r="C2527" s="72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</row>
    <row r="2528" spans="2:16" s="71" customFormat="1" x14ac:dyDescent="0.25">
      <c r="B2528" s="72"/>
      <c r="C2528" s="72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</row>
    <row r="2529" spans="2:16" s="71" customFormat="1" x14ac:dyDescent="0.25">
      <c r="B2529" s="72"/>
      <c r="C2529" s="72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</row>
    <row r="2530" spans="2:16" s="71" customFormat="1" x14ac:dyDescent="0.25">
      <c r="B2530" s="72"/>
      <c r="C2530" s="72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</row>
    <row r="2531" spans="2:16" s="71" customFormat="1" x14ac:dyDescent="0.25">
      <c r="B2531" s="72"/>
      <c r="C2531" s="72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</row>
    <row r="2532" spans="2:16" s="71" customFormat="1" x14ac:dyDescent="0.25">
      <c r="B2532" s="72"/>
      <c r="C2532" s="72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</row>
    <row r="2533" spans="2:16" s="71" customFormat="1" x14ac:dyDescent="0.25">
      <c r="B2533" s="72"/>
      <c r="C2533" s="72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</row>
    <row r="2534" spans="2:16" s="71" customFormat="1" x14ac:dyDescent="0.25">
      <c r="B2534" s="72"/>
      <c r="C2534" s="72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</row>
    <row r="2535" spans="2:16" s="71" customFormat="1" x14ac:dyDescent="0.25">
      <c r="B2535" s="72"/>
      <c r="C2535" s="72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</row>
    <row r="2536" spans="2:16" s="71" customFormat="1" x14ac:dyDescent="0.25">
      <c r="B2536" s="72"/>
      <c r="C2536" s="72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</row>
    <row r="2537" spans="2:16" s="71" customFormat="1" x14ac:dyDescent="0.25">
      <c r="B2537" s="72"/>
      <c r="C2537" s="72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</row>
    <row r="2538" spans="2:16" s="71" customFormat="1" x14ac:dyDescent="0.25">
      <c r="B2538" s="72"/>
      <c r="C2538" s="72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</row>
    <row r="2539" spans="2:16" s="71" customFormat="1" x14ac:dyDescent="0.25">
      <c r="B2539" s="72"/>
      <c r="C2539" s="72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</row>
    <row r="2540" spans="2:16" s="71" customFormat="1" x14ac:dyDescent="0.25">
      <c r="B2540" s="72"/>
      <c r="C2540" s="72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</row>
    <row r="2541" spans="2:16" s="71" customFormat="1" x14ac:dyDescent="0.25">
      <c r="B2541" s="72"/>
      <c r="C2541" s="72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</row>
    <row r="2542" spans="2:16" s="71" customFormat="1" x14ac:dyDescent="0.25">
      <c r="B2542" s="72"/>
      <c r="C2542" s="72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</row>
    <row r="2543" spans="2:16" s="71" customFormat="1" x14ac:dyDescent="0.25">
      <c r="B2543" s="72"/>
      <c r="C2543" s="72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</row>
    <row r="2544" spans="2:16" s="71" customFormat="1" x14ac:dyDescent="0.25">
      <c r="B2544" s="72"/>
      <c r="C2544" s="72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</row>
    <row r="2545" spans="2:16" s="71" customFormat="1" x14ac:dyDescent="0.25">
      <c r="B2545" s="72"/>
      <c r="C2545" s="72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</row>
    <row r="2546" spans="2:16" s="71" customFormat="1" x14ac:dyDescent="0.25">
      <c r="B2546" s="72"/>
      <c r="C2546" s="72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</row>
    <row r="2547" spans="2:16" s="71" customFormat="1" x14ac:dyDescent="0.25">
      <c r="B2547" s="72"/>
      <c r="C2547" s="72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</row>
    <row r="2548" spans="2:16" s="71" customFormat="1" x14ac:dyDescent="0.25">
      <c r="B2548" s="72"/>
      <c r="C2548" s="72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</row>
    <row r="2549" spans="2:16" s="71" customFormat="1" x14ac:dyDescent="0.25">
      <c r="B2549" s="72"/>
      <c r="C2549" s="72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</row>
    <row r="2550" spans="2:16" s="71" customFormat="1" x14ac:dyDescent="0.25">
      <c r="B2550" s="72"/>
      <c r="C2550" s="72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</row>
    <row r="2551" spans="2:16" s="71" customFormat="1" x14ac:dyDescent="0.25">
      <c r="B2551" s="72"/>
      <c r="C2551" s="72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</row>
    <row r="2552" spans="2:16" s="71" customFormat="1" x14ac:dyDescent="0.25">
      <c r="B2552" s="72"/>
      <c r="C2552" s="72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</row>
    <row r="2553" spans="2:16" s="71" customFormat="1" x14ac:dyDescent="0.25">
      <c r="B2553" s="72"/>
      <c r="C2553" s="72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</row>
    <row r="2554" spans="2:16" s="71" customFormat="1" x14ac:dyDescent="0.25">
      <c r="B2554" s="72"/>
      <c r="C2554" s="72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</row>
    <row r="2555" spans="2:16" s="71" customFormat="1" x14ac:dyDescent="0.25">
      <c r="B2555" s="72"/>
      <c r="C2555" s="72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</row>
    <row r="2556" spans="2:16" s="71" customFormat="1" x14ac:dyDescent="0.25">
      <c r="B2556" s="72"/>
      <c r="C2556" s="72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</row>
    <row r="2557" spans="2:16" s="71" customFormat="1" x14ac:dyDescent="0.25">
      <c r="B2557" s="72"/>
      <c r="C2557" s="72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</row>
    <row r="2558" spans="2:16" s="71" customFormat="1" x14ac:dyDescent="0.25">
      <c r="B2558" s="72"/>
      <c r="C2558" s="72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</row>
    <row r="2559" spans="2:16" s="71" customFormat="1" x14ac:dyDescent="0.25">
      <c r="B2559" s="72"/>
      <c r="C2559" s="72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</row>
    <row r="2560" spans="2:16" s="71" customFormat="1" x14ac:dyDescent="0.25">
      <c r="B2560" s="72"/>
      <c r="C2560" s="72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</row>
    <row r="2561" spans="2:16" s="71" customFormat="1" x14ac:dyDescent="0.25">
      <c r="B2561" s="72"/>
      <c r="C2561" s="72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</row>
    <row r="2562" spans="2:16" s="71" customFormat="1" x14ac:dyDescent="0.25">
      <c r="B2562" s="72"/>
      <c r="C2562" s="72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</row>
    <row r="2563" spans="2:16" s="71" customFormat="1" x14ac:dyDescent="0.25">
      <c r="B2563" s="72"/>
      <c r="C2563" s="72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</row>
    <row r="2564" spans="2:16" s="71" customFormat="1" x14ac:dyDescent="0.25">
      <c r="B2564" s="72"/>
      <c r="C2564" s="72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</row>
    <row r="2565" spans="2:16" s="71" customFormat="1" x14ac:dyDescent="0.25">
      <c r="B2565" s="72"/>
      <c r="C2565" s="72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</row>
    <row r="2566" spans="2:16" s="71" customFormat="1" x14ac:dyDescent="0.25">
      <c r="B2566" s="72"/>
      <c r="C2566" s="72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</row>
    <row r="2567" spans="2:16" s="71" customFormat="1" x14ac:dyDescent="0.25">
      <c r="B2567" s="72"/>
      <c r="C2567" s="72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</row>
    <row r="2568" spans="2:16" s="71" customFormat="1" x14ac:dyDescent="0.25">
      <c r="B2568" s="72"/>
      <c r="C2568" s="72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</row>
    <row r="2569" spans="2:16" s="71" customFormat="1" x14ac:dyDescent="0.25">
      <c r="B2569" s="72"/>
      <c r="C2569" s="72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</row>
    <row r="2570" spans="2:16" s="71" customFormat="1" x14ac:dyDescent="0.25">
      <c r="B2570" s="72"/>
      <c r="C2570" s="72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</row>
    <row r="2571" spans="2:16" s="71" customFormat="1" x14ac:dyDescent="0.25">
      <c r="B2571" s="72"/>
      <c r="C2571" s="72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</row>
    <row r="2572" spans="2:16" s="71" customFormat="1" x14ac:dyDescent="0.25">
      <c r="B2572" s="72"/>
      <c r="C2572" s="72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</row>
    <row r="2573" spans="2:16" s="71" customFormat="1" x14ac:dyDescent="0.25">
      <c r="B2573" s="72"/>
      <c r="C2573" s="72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</row>
    <row r="2574" spans="2:16" s="71" customFormat="1" x14ac:dyDescent="0.25">
      <c r="B2574" s="72"/>
      <c r="C2574" s="72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</row>
    <row r="2575" spans="2:16" s="71" customFormat="1" x14ac:dyDescent="0.25">
      <c r="B2575" s="72"/>
      <c r="C2575" s="72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</row>
    <row r="2576" spans="2:16" s="71" customFormat="1" x14ac:dyDescent="0.25">
      <c r="B2576" s="72"/>
      <c r="C2576" s="72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</row>
    <row r="2577" spans="2:16" s="71" customFormat="1" x14ac:dyDescent="0.25">
      <c r="B2577" s="72"/>
      <c r="C2577" s="72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</row>
    <row r="2578" spans="2:16" s="71" customFormat="1" x14ac:dyDescent="0.25">
      <c r="B2578" s="72"/>
      <c r="C2578" s="72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</row>
    <row r="2579" spans="2:16" s="71" customFormat="1" x14ac:dyDescent="0.25">
      <c r="B2579" s="72"/>
      <c r="C2579" s="72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</row>
    <row r="2580" spans="2:16" s="71" customFormat="1" x14ac:dyDescent="0.25">
      <c r="B2580" s="72"/>
      <c r="C2580" s="72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</row>
    <row r="2581" spans="2:16" s="71" customFormat="1" x14ac:dyDescent="0.25">
      <c r="B2581" s="72"/>
      <c r="C2581" s="72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</row>
    <row r="2582" spans="2:16" s="71" customFormat="1" x14ac:dyDescent="0.25">
      <c r="B2582" s="72"/>
      <c r="C2582" s="72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</row>
    <row r="2583" spans="2:16" s="71" customFormat="1" x14ac:dyDescent="0.25">
      <c r="B2583" s="72"/>
      <c r="C2583" s="72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</row>
    <row r="2584" spans="2:16" s="71" customFormat="1" x14ac:dyDescent="0.25">
      <c r="B2584" s="72"/>
      <c r="C2584" s="72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</row>
    <row r="2585" spans="2:16" s="71" customFormat="1" x14ac:dyDescent="0.25">
      <c r="B2585" s="72"/>
      <c r="C2585" s="72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</row>
    <row r="2586" spans="2:16" s="71" customFormat="1" x14ac:dyDescent="0.25">
      <c r="B2586" s="72"/>
      <c r="C2586" s="72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</row>
    <row r="2587" spans="2:16" s="71" customFormat="1" x14ac:dyDescent="0.25">
      <c r="B2587" s="72"/>
      <c r="C2587" s="72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</row>
    <row r="2588" spans="2:16" s="71" customFormat="1" x14ac:dyDescent="0.25">
      <c r="B2588" s="72"/>
      <c r="C2588" s="72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</row>
    <row r="2589" spans="2:16" s="71" customFormat="1" x14ac:dyDescent="0.25">
      <c r="B2589" s="72"/>
      <c r="C2589" s="72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</row>
    <row r="2590" spans="2:16" s="71" customFormat="1" x14ac:dyDescent="0.25">
      <c r="B2590" s="72"/>
      <c r="C2590" s="72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</row>
    <row r="2591" spans="2:16" s="71" customFormat="1" x14ac:dyDescent="0.25">
      <c r="B2591" s="72"/>
      <c r="C2591" s="72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</row>
    <row r="2592" spans="2:16" s="71" customFormat="1" x14ac:dyDescent="0.25">
      <c r="B2592" s="72"/>
      <c r="C2592" s="72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</row>
    <row r="2593" spans="2:16" s="71" customFormat="1" x14ac:dyDescent="0.25">
      <c r="B2593" s="72"/>
      <c r="C2593" s="72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</row>
    <row r="2594" spans="2:16" s="71" customFormat="1" x14ac:dyDescent="0.25">
      <c r="B2594" s="72"/>
      <c r="C2594" s="72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</row>
    <row r="2595" spans="2:16" s="71" customFormat="1" x14ac:dyDescent="0.25">
      <c r="B2595" s="72"/>
      <c r="C2595" s="72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</row>
    <row r="2596" spans="2:16" s="71" customFormat="1" x14ac:dyDescent="0.25">
      <c r="B2596" s="72"/>
      <c r="C2596" s="72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</row>
    <row r="2597" spans="2:16" s="71" customFormat="1" x14ac:dyDescent="0.25">
      <c r="B2597" s="72"/>
      <c r="C2597" s="72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</row>
    <row r="2598" spans="2:16" s="71" customFormat="1" x14ac:dyDescent="0.25">
      <c r="B2598" s="72"/>
      <c r="C2598" s="72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</row>
    <row r="2599" spans="2:16" s="71" customFormat="1" x14ac:dyDescent="0.25">
      <c r="B2599" s="72"/>
      <c r="C2599" s="72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</row>
    <row r="2600" spans="2:16" s="71" customFormat="1" x14ac:dyDescent="0.25">
      <c r="B2600" s="72"/>
      <c r="C2600" s="72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</row>
    <row r="2601" spans="2:16" s="71" customFormat="1" x14ac:dyDescent="0.25">
      <c r="B2601" s="72"/>
      <c r="C2601" s="72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</row>
    <row r="2602" spans="2:16" s="71" customFormat="1" x14ac:dyDescent="0.25">
      <c r="B2602" s="72"/>
      <c r="C2602" s="72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</row>
    <row r="2603" spans="2:16" s="71" customFormat="1" x14ac:dyDescent="0.25">
      <c r="B2603" s="72"/>
      <c r="C2603" s="72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</row>
    <row r="2604" spans="2:16" s="71" customFormat="1" x14ac:dyDescent="0.25">
      <c r="B2604" s="72"/>
      <c r="C2604" s="72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</row>
    <row r="2605" spans="2:16" s="71" customFormat="1" x14ac:dyDescent="0.25">
      <c r="B2605" s="72"/>
      <c r="C2605" s="72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</row>
    <row r="2606" spans="2:16" s="71" customFormat="1" x14ac:dyDescent="0.25">
      <c r="B2606" s="72"/>
      <c r="C2606" s="72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</row>
    <row r="2607" spans="2:16" s="71" customFormat="1" x14ac:dyDescent="0.25">
      <c r="B2607" s="72"/>
      <c r="C2607" s="72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</row>
    <row r="2608" spans="2:16" s="71" customFormat="1" x14ac:dyDescent="0.25">
      <c r="B2608" s="72"/>
      <c r="C2608" s="72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</row>
    <row r="2609" spans="2:16" s="71" customFormat="1" x14ac:dyDescent="0.25">
      <c r="B2609" s="72"/>
      <c r="C2609" s="72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</row>
    <row r="2610" spans="2:16" s="71" customFormat="1" x14ac:dyDescent="0.25">
      <c r="B2610" s="72"/>
      <c r="C2610" s="72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</row>
    <row r="2611" spans="2:16" s="71" customFormat="1" x14ac:dyDescent="0.25">
      <c r="B2611" s="72"/>
      <c r="C2611" s="72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</row>
    <row r="2612" spans="2:16" s="71" customFormat="1" x14ac:dyDescent="0.25">
      <c r="B2612" s="72"/>
      <c r="C2612" s="72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</row>
    <row r="2613" spans="2:16" s="71" customFormat="1" x14ac:dyDescent="0.25">
      <c r="B2613" s="72"/>
      <c r="C2613" s="72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</row>
    <row r="2614" spans="2:16" s="71" customFormat="1" x14ac:dyDescent="0.25">
      <c r="B2614" s="72"/>
      <c r="C2614" s="72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</row>
    <row r="2615" spans="2:16" s="71" customFormat="1" x14ac:dyDescent="0.25">
      <c r="B2615" s="72"/>
      <c r="C2615" s="72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</row>
    <row r="2616" spans="2:16" s="71" customFormat="1" x14ac:dyDescent="0.25">
      <c r="B2616" s="72"/>
      <c r="C2616" s="72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</row>
    <row r="2617" spans="2:16" s="71" customFormat="1" x14ac:dyDescent="0.25">
      <c r="B2617" s="72"/>
      <c r="C2617" s="72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</row>
    <row r="2618" spans="2:16" s="71" customFormat="1" x14ac:dyDescent="0.25">
      <c r="B2618" s="72"/>
      <c r="C2618" s="72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</row>
    <row r="2619" spans="2:16" s="71" customFormat="1" x14ac:dyDescent="0.25">
      <c r="B2619" s="72"/>
      <c r="C2619" s="72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</row>
    <row r="2620" spans="2:16" s="71" customFormat="1" x14ac:dyDescent="0.25">
      <c r="B2620" s="72"/>
      <c r="C2620" s="72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</row>
    <row r="2621" spans="2:16" s="71" customFormat="1" x14ac:dyDescent="0.25">
      <c r="B2621" s="72"/>
      <c r="C2621" s="72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</row>
    <row r="2622" spans="2:16" s="71" customFormat="1" x14ac:dyDescent="0.25">
      <c r="B2622" s="72"/>
      <c r="C2622" s="72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</row>
    <row r="2623" spans="2:16" s="71" customFormat="1" x14ac:dyDescent="0.25">
      <c r="B2623" s="72"/>
      <c r="C2623" s="72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</row>
    <row r="2624" spans="2:16" s="71" customFormat="1" x14ac:dyDescent="0.25">
      <c r="B2624" s="72"/>
      <c r="C2624" s="72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</row>
    <row r="2625" spans="2:16" s="71" customFormat="1" x14ac:dyDescent="0.25">
      <c r="B2625" s="72"/>
      <c r="C2625" s="72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</row>
    <row r="2626" spans="2:16" s="71" customFormat="1" x14ac:dyDescent="0.25">
      <c r="B2626" s="72"/>
      <c r="C2626" s="72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</row>
    <row r="2627" spans="2:16" s="71" customFormat="1" x14ac:dyDescent="0.25">
      <c r="B2627" s="72"/>
      <c r="C2627" s="72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</row>
    <row r="2628" spans="2:16" s="71" customFormat="1" x14ac:dyDescent="0.25">
      <c r="B2628" s="72"/>
      <c r="C2628" s="72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</row>
    <row r="2629" spans="2:16" s="71" customFormat="1" x14ac:dyDescent="0.25">
      <c r="B2629" s="72"/>
      <c r="C2629" s="72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</row>
    <row r="2630" spans="2:16" s="71" customFormat="1" x14ac:dyDescent="0.25">
      <c r="B2630" s="72"/>
      <c r="C2630" s="72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</row>
    <row r="2631" spans="2:16" s="71" customFormat="1" x14ac:dyDescent="0.25">
      <c r="B2631" s="72"/>
      <c r="C2631" s="72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</row>
    <row r="2632" spans="2:16" s="71" customFormat="1" x14ac:dyDescent="0.25">
      <c r="B2632" s="72"/>
      <c r="C2632" s="72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</row>
    <row r="2633" spans="2:16" s="71" customFormat="1" x14ac:dyDescent="0.25">
      <c r="B2633" s="72"/>
      <c r="C2633" s="72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</row>
    <row r="2634" spans="2:16" s="71" customFormat="1" x14ac:dyDescent="0.25">
      <c r="B2634" s="72"/>
      <c r="C2634" s="72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</row>
    <row r="2635" spans="2:16" s="71" customFormat="1" x14ac:dyDescent="0.25">
      <c r="B2635" s="72"/>
      <c r="C2635" s="72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</row>
    <row r="2636" spans="2:16" s="71" customFormat="1" x14ac:dyDescent="0.25">
      <c r="B2636" s="72"/>
      <c r="C2636" s="72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</row>
    <row r="2637" spans="2:16" s="71" customFormat="1" x14ac:dyDescent="0.25">
      <c r="B2637" s="72"/>
      <c r="C2637" s="72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</row>
    <row r="2638" spans="2:16" s="71" customFormat="1" x14ac:dyDescent="0.25">
      <c r="B2638" s="72"/>
      <c r="C2638" s="72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</row>
    <row r="2639" spans="2:16" s="71" customFormat="1" x14ac:dyDescent="0.25">
      <c r="B2639" s="72"/>
      <c r="C2639" s="72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</row>
    <row r="2640" spans="2:16" s="71" customFormat="1" x14ac:dyDescent="0.25">
      <c r="B2640" s="72"/>
      <c r="C2640" s="72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</row>
    <row r="2641" spans="2:16" s="71" customFormat="1" x14ac:dyDescent="0.25">
      <c r="B2641" s="72"/>
      <c r="C2641" s="72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</row>
    <row r="2642" spans="2:16" s="71" customFormat="1" x14ac:dyDescent="0.25">
      <c r="B2642" s="72"/>
      <c r="C2642" s="72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</row>
    <row r="2643" spans="2:16" s="71" customFormat="1" x14ac:dyDescent="0.25">
      <c r="B2643" s="72"/>
      <c r="C2643" s="72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</row>
    <row r="2644" spans="2:16" s="71" customFormat="1" x14ac:dyDescent="0.25">
      <c r="B2644" s="72"/>
      <c r="C2644" s="72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</row>
    <row r="2645" spans="2:16" s="71" customFormat="1" x14ac:dyDescent="0.25">
      <c r="B2645" s="72"/>
      <c r="C2645" s="72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</row>
    <row r="2646" spans="2:16" s="71" customFormat="1" x14ac:dyDescent="0.25">
      <c r="B2646" s="72"/>
      <c r="C2646" s="72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</row>
    <row r="2647" spans="2:16" s="71" customFormat="1" x14ac:dyDescent="0.25">
      <c r="B2647" s="72"/>
      <c r="C2647" s="72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</row>
    <row r="2648" spans="2:16" s="71" customFormat="1" x14ac:dyDescent="0.25">
      <c r="B2648" s="72"/>
      <c r="C2648" s="72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</row>
    <row r="2649" spans="2:16" s="71" customFormat="1" x14ac:dyDescent="0.25">
      <c r="B2649" s="72"/>
      <c r="C2649" s="72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</row>
    <row r="2650" spans="2:16" s="71" customFormat="1" x14ac:dyDescent="0.25">
      <c r="B2650" s="72"/>
      <c r="C2650" s="72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</row>
    <row r="2651" spans="2:16" s="71" customFormat="1" x14ac:dyDescent="0.25">
      <c r="B2651" s="72"/>
      <c r="C2651" s="72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</row>
    <row r="2652" spans="2:16" s="71" customFormat="1" x14ac:dyDescent="0.25">
      <c r="B2652" s="72"/>
      <c r="C2652" s="72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</row>
    <row r="2653" spans="2:16" s="71" customFormat="1" x14ac:dyDescent="0.25">
      <c r="B2653" s="72"/>
      <c r="C2653" s="72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</row>
    <row r="2654" spans="2:16" s="71" customFormat="1" x14ac:dyDescent="0.25">
      <c r="B2654" s="72"/>
      <c r="C2654" s="72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</row>
    <row r="2655" spans="2:16" s="71" customFormat="1" x14ac:dyDescent="0.25">
      <c r="B2655" s="72"/>
      <c r="C2655" s="72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</row>
    <row r="2656" spans="2:16" s="71" customFormat="1" x14ac:dyDescent="0.25">
      <c r="B2656" s="72"/>
      <c r="C2656" s="72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</row>
    <row r="2657" spans="2:16" s="71" customFormat="1" x14ac:dyDescent="0.25">
      <c r="B2657" s="72"/>
      <c r="C2657" s="72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</row>
    <row r="2658" spans="2:16" s="71" customFormat="1" x14ac:dyDescent="0.25">
      <c r="B2658" s="72"/>
      <c r="C2658" s="72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</row>
    <row r="2659" spans="2:16" s="71" customFormat="1" x14ac:dyDescent="0.25">
      <c r="B2659" s="72"/>
      <c r="C2659" s="72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</row>
    <row r="2660" spans="2:16" s="71" customFormat="1" x14ac:dyDescent="0.25">
      <c r="B2660" s="72"/>
      <c r="C2660" s="72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</row>
    <row r="2661" spans="2:16" s="71" customFormat="1" x14ac:dyDescent="0.25">
      <c r="B2661" s="72"/>
      <c r="C2661" s="72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</row>
    <row r="2662" spans="2:16" s="71" customFormat="1" x14ac:dyDescent="0.25">
      <c r="B2662" s="72"/>
      <c r="C2662" s="72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</row>
    <row r="2663" spans="2:16" s="71" customFormat="1" x14ac:dyDescent="0.25">
      <c r="B2663" s="72"/>
      <c r="C2663" s="72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</row>
    <row r="2664" spans="2:16" s="71" customFormat="1" x14ac:dyDescent="0.25">
      <c r="B2664" s="72"/>
      <c r="C2664" s="72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</row>
    <row r="2665" spans="2:16" s="71" customFormat="1" x14ac:dyDescent="0.25">
      <c r="B2665" s="72"/>
      <c r="C2665" s="72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</row>
    <row r="2666" spans="2:16" s="71" customFormat="1" x14ac:dyDescent="0.25">
      <c r="B2666" s="72"/>
      <c r="C2666" s="72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</row>
    <row r="2667" spans="2:16" s="71" customFormat="1" x14ac:dyDescent="0.25">
      <c r="B2667" s="72"/>
      <c r="C2667" s="72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</row>
    <row r="2668" spans="2:16" s="71" customFormat="1" x14ac:dyDescent="0.25">
      <c r="B2668" s="72"/>
      <c r="C2668" s="72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</row>
    <row r="2669" spans="2:16" s="71" customFormat="1" x14ac:dyDescent="0.25">
      <c r="B2669" s="72"/>
      <c r="C2669" s="72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</row>
    <row r="2670" spans="2:16" s="71" customFormat="1" x14ac:dyDescent="0.25">
      <c r="B2670" s="72"/>
      <c r="C2670" s="72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</row>
    <row r="2671" spans="2:16" s="71" customFormat="1" x14ac:dyDescent="0.25">
      <c r="B2671" s="72"/>
      <c r="C2671" s="72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</row>
    <row r="2672" spans="2:16" s="71" customFormat="1" x14ac:dyDescent="0.25">
      <c r="B2672" s="72"/>
      <c r="C2672" s="72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</row>
    <row r="2673" spans="2:16" s="71" customFormat="1" x14ac:dyDescent="0.25">
      <c r="B2673" s="72"/>
      <c r="C2673" s="72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</row>
    <row r="2674" spans="2:16" s="71" customFormat="1" x14ac:dyDescent="0.25">
      <c r="B2674" s="72"/>
      <c r="C2674" s="72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</row>
    <row r="2675" spans="2:16" s="71" customFormat="1" x14ac:dyDescent="0.25">
      <c r="B2675" s="72"/>
      <c r="C2675" s="72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</row>
    <row r="2676" spans="2:16" s="71" customFormat="1" x14ac:dyDescent="0.25">
      <c r="B2676" s="72"/>
      <c r="C2676" s="72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</row>
    <row r="2677" spans="2:16" s="71" customFormat="1" x14ac:dyDescent="0.25">
      <c r="B2677" s="72"/>
      <c r="C2677" s="72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</row>
    <row r="2678" spans="2:16" s="71" customFormat="1" x14ac:dyDescent="0.25">
      <c r="B2678" s="72"/>
      <c r="C2678" s="72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</row>
    <row r="2679" spans="2:16" s="71" customFormat="1" x14ac:dyDescent="0.25">
      <c r="B2679" s="72"/>
      <c r="C2679" s="72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</row>
    <row r="2680" spans="2:16" s="71" customFormat="1" x14ac:dyDescent="0.25">
      <c r="B2680" s="72"/>
      <c r="C2680" s="72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</row>
    <row r="2681" spans="2:16" s="71" customFormat="1" x14ac:dyDescent="0.25">
      <c r="B2681" s="72"/>
      <c r="C2681" s="72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</row>
    <row r="2682" spans="2:16" s="71" customFormat="1" x14ac:dyDescent="0.25">
      <c r="B2682" s="72"/>
      <c r="C2682" s="72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</row>
    <row r="2683" spans="2:16" s="71" customFormat="1" x14ac:dyDescent="0.25">
      <c r="B2683" s="72"/>
      <c r="C2683" s="72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</row>
    <row r="2684" spans="2:16" s="71" customFormat="1" x14ac:dyDescent="0.25">
      <c r="B2684" s="72"/>
      <c r="C2684" s="72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</row>
    <row r="2685" spans="2:16" s="71" customFormat="1" x14ac:dyDescent="0.25">
      <c r="B2685" s="72"/>
      <c r="C2685" s="72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</row>
    <row r="2686" spans="2:16" s="71" customFormat="1" x14ac:dyDescent="0.25">
      <c r="B2686" s="72"/>
      <c r="C2686" s="72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</row>
    <row r="2687" spans="2:16" s="71" customFormat="1" x14ac:dyDescent="0.25">
      <c r="B2687" s="72"/>
      <c r="C2687" s="72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</row>
    <row r="2688" spans="2:16" s="71" customFormat="1" x14ac:dyDescent="0.25">
      <c r="B2688" s="72"/>
      <c r="C2688" s="72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</row>
    <row r="2689" spans="2:16" s="71" customFormat="1" x14ac:dyDescent="0.25">
      <c r="B2689" s="72"/>
      <c r="C2689" s="72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</row>
    <row r="2690" spans="2:16" s="71" customFormat="1" x14ac:dyDescent="0.25">
      <c r="B2690" s="72"/>
      <c r="C2690" s="72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</row>
    <row r="2691" spans="2:16" s="71" customFormat="1" x14ac:dyDescent="0.25">
      <c r="B2691" s="72"/>
      <c r="C2691" s="72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</row>
    <row r="2692" spans="2:16" s="71" customFormat="1" x14ac:dyDescent="0.25">
      <c r="B2692" s="72"/>
      <c r="C2692" s="72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</row>
    <row r="2693" spans="2:16" s="71" customFormat="1" x14ac:dyDescent="0.25">
      <c r="B2693" s="72"/>
      <c r="C2693" s="72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</row>
    <row r="2694" spans="2:16" s="71" customFormat="1" x14ac:dyDescent="0.25">
      <c r="B2694" s="72"/>
      <c r="C2694" s="72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</row>
    <row r="2695" spans="2:16" s="71" customFormat="1" x14ac:dyDescent="0.25">
      <c r="B2695" s="72"/>
      <c r="C2695" s="72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</row>
    <row r="2696" spans="2:16" s="71" customFormat="1" x14ac:dyDescent="0.25">
      <c r="B2696" s="72"/>
      <c r="C2696" s="72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</row>
    <row r="2697" spans="2:16" s="71" customFormat="1" x14ac:dyDescent="0.25">
      <c r="B2697" s="72"/>
      <c r="C2697" s="72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</row>
    <row r="2698" spans="2:16" s="71" customFormat="1" x14ac:dyDescent="0.25">
      <c r="B2698" s="72"/>
      <c r="C2698" s="72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</row>
    <row r="2699" spans="2:16" s="71" customFormat="1" x14ac:dyDescent="0.25">
      <c r="B2699" s="72"/>
      <c r="C2699" s="72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</row>
    <row r="2700" spans="2:16" s="71" customFormat="1" x14ac:dyDescent="0.25">
      <c r="B2700" s="72"/>
      <c r="C2700" s="72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</row>
    <row r="2701" spans="2:16" s="71" customFormat="1" x14ac:dyDescent="0.25">
      <c r="B2701" s="72"/>
      <c r="C2701" s="72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</row>
    <row r="2702" spans="2:16" s="71" customFormat="1" x14ac:dyDescent="0.25">
      <c r="B2702" s="72"/>
      <c r="C2702" s="72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</row>
    <row r="2703" spans="2:16" s="71" customFormat="1" x14ac:dyDescent="0.25">
      <c r="B2703" s="72"/>
      <c r="C2703" s="72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</row>
    <row r="2704" spans="2:16" s="71" customFormat="1" x14ac:dyDescent="0.25">
      <c r="B2704" s="72"/>
      <c r="C2704" s="72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</row>
    <row r="2705" spans="2:16" s="71" customFormat="1" x14ac:dyDescent="0.25">
      <c r="B2705" s="72"/>
      <c r="C2705" s="72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</row>
    <row r="2706" spans="2:16" s="71" customFormat="1" x14ac:dyDescent="0.25">
      <c r="B2706" s="72"/>
      <c r="C2706" s="72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</row>
    <row r="2707" spans="2:16" s="71" customFormat="1" x14ac:dyDescent="0.25">
      <c r="B2707" s="72"/>
      <c r="C2707" s="72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</row>
    <row r="2708" spans="2:16" s="71" customFormat="1" x14ac:dyDescent="0.25">
      <c r="B2708" s="72"/>
      <c r="C2708" s="72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</row>
    <row r="2709" spans="2:16" s="71" customFormat="1" x14ac:dyDescent="0.25">
      <c r="B2709" s="72"/>
      <c r="C2709" s="72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</row>
    <row r="2710" spans="2:16" s="71" customFormat="1" x14ac:dyDescent="0.25">
      <c r="B2710" s="72"/>
      <c r="C2710" s="72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</row>
    <row r="2711" spans="2:16" s="71" customFormat="1" x14ac:dyDescent="0.25">
      <c r="B2711" s="72"/>
      <c r="C2711" s="72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</row>
    <row r="2712" spans="2:16" s="71" customFormat="1" x14ac:dyDescent="0.25">
      <c r="B2712" s="72"/>
      <c r="C2712" s="72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</row>
    <row r="2713" spans="2:16" s="71" customFormat="1" x14ac:dyDescent="0.25">
      <c r="B2713" s="72"/>
      <c r="C2713" s="72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</row>
    <row r="2714" spans="2:16" s="71" customFormat="1" x14ac:dyDescent="0.25">
      <c r="B2714" s="72"/>
      <c r="C2714" s="72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</row>
    <row r="2715" spans="2:16" s="71" customFormat="1" x14ac:dyDescent="0.25">
      <c r="B2715" s="72"/>
      <c r="C2715" s="72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</row>
    <row r="2716" spans="2:16" s="71" customFormat="1" x14ac:dyDescent="0.25">
      <c r="B2716" s="72"/>
      <c r="C2716" s="72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</row>
    <row r="2717" spans="2:16" s="71" customFormat="1" x14ac:dyDescent="0.25">
      <c r="B2717" s="72"/>
      <c r="C2717" s="72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</row>
    <row r="2718" spans="2:16" s="71" customFormat="1" x14ac:dyDescent="0.25">
      <c r="B2718" s="72"/>
      <c r="C2718" s="72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</row>
    <row r="2719" spans="2:16" s="71" customFormat="1" x14ac:dyDescent="0.25">
      <c r="B2719" s="72"/>
      <c r="C2719" s="72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</row>
    <row r="2720" spans="2:16" s="71" customFormat="1" x14ac:dyDescent="0.25">
      <c r="B2720" s="72"/>
      <c r="C2720" s="72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</row>
    <row r="2721" spans="2:16" s="71" customFormat="1" x14ac:dyDescent="0.25">
      <c r="B2721" s="72"/>
      <c r="C2721" s="72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</row>
    <row r="2722" spans="2:16" s="71" customFormat="1" x14ac:dyDescent="0.25">
      <c r="B2722" s="72"/>
      <c r="C2722" s="72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</row>
    <row r="2723" spans="2:16" s="71" customFormat="1" x14ac:dyDescent="0.25">
      <c r="B2723" s="72"/>
      <c r="C2723" s="72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</row>
    <row r="2724" spans="2:16" s="71" customFormat="1" x14ac:dyDescent="0.25">
      <c r="B2724" s="72"/>
      <c r="C2724" s="72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</row>
    <row r="2725" spans="2:16" s="71" customFormat="1" x14ac:dyDescent="0.25">
      <c r="B2725" s="72"/>
      <c r="C2725" s="72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</row>
    <row r="2726" spans="2:16" s="71" customFormat="1" x14ac:dyDescent="0.25">
      <c r="B2726" s="72"/>
      <c r="C2726" s="72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</row>
    <row r="2727" spans="2:16" s="71" customFormat="1" x14ac:dyDescent="0.25">
      <c r="B2727" s="72"/>
      <c r="C2727" s="72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</row>
    <row r="2728" spans="2:16" s="71" customFormat="1" x14ac:dyDescent="0.25">
      <c r="B2728" s="72"/>
      <c r="C2728" s="72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</row>
    <row r="2729" spans="2:16" s="71" customFormat="1" x14ac:dyDescent="0.25">
      <c r="B2729" s="72"/>
      <c r="C2729" s="72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</row>
    <row r="2730" spans="2:16" s="71" customFormat="1" x14ac:dyDescent="0.25">
      <c r="B2730" s="72"/>
      <c r="C2730" s="72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</row>
    <row r="2731" spans="2:16" s="71" customFormat="1" x14ac:dyDescent="0.25">
      <c r="B2731" s="72"/>
      <c r="C2731" s="72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</row>
    <row r="2732" spans="2:16" s="71" customFormat="1" x14ac:dyDescent="0.25">
      <c r="B2732" s="72"/>
      <c r="C2732" s="72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</row>
    <row r="2733" spans="2:16" s="71" customFormat="1" x14ac:dyDescent="0.25">
      <c r="B2733" s="72"/>
      <c r="C2733" s="72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</row>
    <row r="2734" spans="2:16" s="71" customFormat="1" x14ac:dyDescent="0.25">
      <c r="B2734" s="72"/>
      <c r="C2734" s="72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</row>
    <row r="2735" spans="2:16" s="71" customFormat="1" x14ac:dyDescent="0.25">
      <c r="B2735" s="72"/>
      <c r="C2735" s="72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</row>
    <row r="2736" spans="2:16" s="71" customFormat="1" x14ac:dyDescent="0.25">
      <c r="B2736" s="72"/>
      <c r="C2736" s="72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</row>
    <row r="2737" spans="2:16" s="71" customFormat="1" x14ac:dyDescent="0.25">
      <c r="B2737" s="72"/>
      <c r="C2737" s="72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</row>
    <row r="2738" spans="2:16" s="71" customFormat="1" x14ac:dyDescent="0.25">
      <c r="B2738" s="72"/>
      <c r="C2738" s="72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</row>
    <row r="2739" spans="2:16" s="71" customFormat="1" x14ac:dyDescent="0.25">
      <c r="B2739" s="72"/>
      <c r="C2739" s="72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</row>
    <row r="2740" spans="2:16" s="71" customFormat="1" x14ac:dyDescent="0.25">
      <c r="B2740" s="72"/>
      <c r="C2740" s="72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</row>
    <row r="2741" spans="2:16" s="71" customFormat="1" x14ac:dyDescent="0.25">
      <c r="B2741" s="72"/>
      <c r="C2741" s="72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</row>
    <row r="2742" spans="2:16" s="71" customFormat="1" x14ac:dyDescent="0.25">
      <c r="B2742" s="72"/>
      <c r="C2742" s="72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</row>
    <row r="2743" spans="2:16" s="71" customFormat="1" x14ac:dyDescent="0.25">
      <c r="B2743" s="72"/>
      <c r="C2743" s="72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</row>
    <row r="2744" spans="2:16" s="71" customFormat="1" x14ac:dyDescent="0.25">
      <c r="B2744" s="72"/>
      <c r="C2744" s="72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</row>
    <row r="2745" spans="2:16" s="71" customFormat="1" x14ac:dyDescent="0.25">
      <c r="B2745" s="72"/>
      <c r="C2745" s="72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</row>
    <row r="2746" spans="2:16" s="71" customFormat="1" x14ac:dyDescent="0.25">
      <c r="B2746" s="72"/>
      <c r="C2746" s="72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</row>
    <row r="2747" spans="2:16" s="71" customFormat="1" x14ac:dyDescent="0.25">
      <c r="B2747" s="72"/>
      <c r="C2747" s="72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</row>
    <row r="2748" spans="2:16" s="71" customFormat="1" x14ac:dyDescent="0.25">
      <c r="B2748" s="72"/>
      <c r="C2748" s="72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</row>
    <row r="2749" spans="2:16" s="71" customFormat="1" x14ac:dyDescent="0.25">
      <c r="B2749" s="72"/>
      <c r="C2749" s="72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</row>
    <row r="2750" spans="2:16" s="71" customFormat="1" x14ac:dyDescent="0.25">
      <c r="B2750" s="72"/>
      <c r="C2750" s="72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</row>
    <row r="2751" spans="2:16" s="71" customFormat="1" x14ac:dyDescent="0.25">
      <c r="B2751" s="72"/>
      <c r="C2751" s="72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</row>
    <row r="2752" spans="2:16" s="71" customFormat="1" x14ac:dyDescent="0.25">
      <c r="B2752" s="72"/>
      <c r="C2752" s="72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</row>
    <row r="2753" spans="2:16" s="71" customFormat="1" x14ac:dyDescent="0.25">
      <c r="B2753" s="72"/>
      <c r="C2753" s="72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</row>
    <row r="2754" spans="2:16" s="71" customFormat="1" x14ac:dyDescent="0.25">
      <c r="B2754" s="72"/>
      <c r="C2754" s="72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</row>
    <row r="2755" spans="2:16" s="71" customFormat="1" x14ac:dyDescent="0.25">
      <c r="B2755" s="72"/>
      <c r="C2755" s="72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</row>
    <row r="2756" spans="2:16" s="71" customFormat="1" x14ac:dyDescent="0.25">
      <c r="B2756" s="72"/>
      <c r="C2756" s="72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</row>
    <row r="2757" spans="2:16" s="71" customFormat="1" x14ac:dyDescent="0.25">
      <c r="B2757" s="72"/>
      <c r="C2757" s="72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</row>
    <row r="2758" spans="2:16" s="71" customFormat="1" x14ac:dyDescent="0.25">
      <c r="B2758" s="72"/>
      <c r="C2758" s="72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</row>
    <row r="2759" spans="2:16" s="71" customFormat="1" x14ac:dyDescent="0.25">
      <c r="B2759" s="72"/>
      <c r="C2759" s="72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</row>
    <row r="2760" spans="2:16" s="71" customFormat="1" x14ac:dyDescent="0.25">
      <c r="B2760" s="72"/>
      <c r="C2760" s="72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</row>
    <row r="2761" spans="2:16" s="71" customFormat="1" x14ac:dyDescent="0.25">
      <c r="B2761" s="72"/>
      <c r="C2761" s="72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</row>
    <row r="2762" spans="2:16" s="71" customFormat="1" x14ac:dyDescent="0.25">
      <c r="B2762" s="72"/>
      <c r="C2762" s="72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</row>
    <row r="2763" spans="2:16" s="71" customFormat="1" x14ac:dyDescent="0.25">
      <c r="B2763" s="72"/>
      <c r="C2763" s="72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</row>
    <row r="2764" spans="2:16" s="71" customFormat="1" x14ac:dyDescent="0.25">
      <c r="B2764" s="72"/>
      <c r="C2764" s="72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</row>
    <row r="2765" spans="2:16" s="71" customFormat="1" x14ac:dyDescent="0.25">
      <c r="B2765" s="72"/>
      <c r="C2765" s="72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</row>
    <row r="2766" spans="2:16" s="71" customFormat="1" x14ac:dyDescent="0.25">
      <c r="B2766" s="72"/>
      <c r="C2766" s="72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</row>
    <row r="2767" spans="2:16" s="71" customFormat="1" x14ac:dyDescent="0.25">
      <c r="B2767" s="72"/>
      <c r="C2767" s="72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</row>
    <row r="2768" spans="2:16" s="71" customFormat="1" x14ac:dyDescent="0.25">
      <c r="B2768" s="72"/>
      <c r="C2768" s="72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</row>
    <row r="2769" spans="2:16" s="71" customFormat="1" x14ac:dyDescent="0.25">
      <c r="B2769" s="72"/>
      <c r="C2769" s="72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</row>
    <row r="2770" spans="2:16" s="71" customFormat="1" x14ac:dyDescent="0.25">
      <c r="B2770" s="72"/>
      <c r="C2770" s="72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</row>
    <row r="2771" spans="2:16" s="71" customFormat="1" x14ac:dyDescent="0.25">
      <c r="B2771" s="72"/>
      <c r="C2771" s="72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</row>
    <row r="2772" spans="2:16" s="71" customFormat="1" x14ac:dyDescent="0.25">
      <c r="B2772" s="72"/>
      <c r="C2772" s="72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</row>
    <row r="2773" spans="2:16" s="71" customFormat="1" x14ac:dyDescent="0.25">
      <c r="B2773" s="72"/>
      <c r="C2773" s="72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</row>
    <row r="2774" spans="2:16" s="71" customFormat="1" x14ac:dyDescent="0.25">
      <c r="B2774" s="72"/>
      <c r="C2774" s="72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</row>
    <row r="2775" spans="2:16" s="71" customFormat="1" x14ac:dyDescent="0.25">
      <c r="B2775" s="72"/>
      <c r="C2775" s="72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</row>
    <row r="2776" spans="2:16" s="71" customFormat="1" x14ac:dyDescent="0.25">
      <c r="B2776" s="72"/>
      <c r="C2776" s="72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</row>
    <row r="2777" spans="2:16" s="71" customFormat="1" x14ac:dyDescent="0.25">
      <c r="B2777" s="72"/>
      <c r="C2777" s="72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</row>
    <row r="2778" spans="2:16" s="71" customFormat="1" x14ac:dyDescent="0.25">
      <c r="B2778" s="72"/>
      <c r="C2778" s="72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</row>
    <row r="2779" spans="2:16" s="71" customFormat="1" x14ac:dyDescent="0.25">
      <c r="B2779" s="72"/>
      <c r="C2779" s="72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</row>
    <row r="2780" spans="2:16" s="71" customFormat="1" x14ac:dyDescent="0.25">
      <c r="B2780" s="72"/>
      <c r="C2780" s="72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</row>
    <row r="2781" spans="2:16" s="71" customFormat="1" x14ac:dyDescent="0.25">
      <c r="B2781" s="72"/>
      <c r="C2781" s="72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</row>
    <row r="2782" spans="2:16" s="71" customFormat="1" x14ac:dyDescent="0.25">
      <c r="B2782" s="72"/>
      <c r="C2782" s="72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</row>
    <row r="2783" spans="2:16" s="71" customFormat="1" x14ac:dyDescent="0.25">
      <c r="B2783" s="72"/>
      <c r="C2783" s="72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</row>
    <row r="2784" spans="2:16" s="71" customFormat="1" x14ac:dyDescent="0.25">
      <c r="B2784" s="72"/>
      <c r="C2784" s="72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</row>
    <row r="2785" spans="2:16" s="71" customFormat="1" x14ac:dyDescent="0.25">
      <c r="B2785" s="72"/>
      <c r="C2785" s="72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</row>
    <row r="2786" spans="2:16" s="71" customFormat="1" x14ac:dyDescent="0.25">
      <c r="B2786" s="72"/>
      <c r="C2786" s="72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</row>
    <row r="2787" spans="2:16" s="71" customFormat="1" x14ac:dyDescent="0.25">
      <c r="B2787" s="72"/>
      <c r="C2787" s="72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</row>
    <row r="2788" spans="2:16" s="71" customFormat="1" x14ac:dyDescent="0.25">
      <c r="B2788" s="72"/>
      <c r="C2788" s="72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</row>
    <row r="2789" spans="2:16" s="71" customFormat="1" x14ac:dyDescent="0.25">
      <c r="B2789" s="72"/>
      <c r="C2789" s="72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</row>
    <row r="2790" spans="2:16" s="71" customFormat="1" x14ac:dyDescent="0.25">
      <c r="B2790" s="72"/>
      <c r="C2790" s="72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</row>
    <row r="2791" spans="2:16" s="71" customFormat="1" x14ac:dyDescent="0.25">
      <c r="B2791" s="72"/>
      <c r="C2791" s="72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</row>
    <row r="2792" spans="2:16" s="71" customFormat="1" x14ac:dyDescent="0.25">
      <c r="B2792" s="72"/>
      <c r="C2792" s="72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</row>
    <row r="2793" spans="2:16" s="71" customFormat="1" x14ac:dyDescent="0.25">
      <c r="B2793" s="72"/>
      <c r="C2793" s="72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</row>
    <row r="2794" spans="2:16" s="71" customFormat="1" x14ac:dyDescent="0.25">
      <c r="B2794" s="72"/>
      <c r="C2794" s="72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</row>
    <row r="2795" spans="2:16" s="71" customFormat="1" x14ac:dyDescent="0.25">
      <c r="B2795" s="72"/>
      <c r="C2795" s="72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</row>
    <row r="2796" spans="2:16" s="71" customFormat="1" x14ac:dyDescent="0.25">
      <c r="B2796" s="72"/>
      <c r="C2796" s="72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</row>
    <row r="2797" spans="2:16" s="71" customFormat="1" x14ac:dyDescent="0.25">
      <c r="B2797" s="72"/>
      <c r="C2797" s="72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</row>
    <row r="2798" spans="2:16" s="71" customFormat="1" x14ac:dyDescent="0.25">
      <c r="B2798" s="72"/>
      <c r="C2798" s="72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</row>
    <row r="2799" spans="2:16" s="71" customFormat="1" x14ac:dyDescent="0.25">
      <c r="B2799" s="72"/>
      <c r="C2799" s="72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</row>
    <row r="2800" spans="2:16" s="71" customFormat="1" x14ac:dyDescent="0.25">
      <c r="B2800" s="72"/>
      <c r="C2800" s="72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</row>
    <row r="2801" spans="2:16" s="71" customFormat="1" x14ac:dyDescent="0.25">
      <c r="B2801" s="72"/>
      <c r="C2801" s="72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</row>
    <row r="2802" spans="2:16" s="71" customFormat="1" x14ac:dyDescent="0.25">
      <c r="B2802" s="72"/>
      <c r="C2802" s="72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</row>
    <row r="2803" spans="2:16" s="71" customFormat="1" x14ac:dyDescent="0.25">
      <c r="B2803" s="72"/>
      <c r="C2803" s="72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</row>
    <row r="2804" spans="2:16" s="71" customFormat="1" x14ac:dyDescent="0.25">
      <c r="B2804" s="72"/>
      <c r="C2804" s="72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</row>
    <row r="2805" spans="2:16" s="71" customFormat="1" x14ac:dyDescent="0.25">
      <c r="B2805" s="72"/>
      <c r="C2805" s="72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</row>
    <row r="2806" spans="2:16" s="71" customFormat="1" x14ac:dyDescent="0.25">
      <c r="B2806" s="72"/>
      <c r="C2806" s="72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</row>
    <row r="2807" spans="2:16" s="71" customFormat="1" x14ac:dyDescent="0.25">
      <c r="B2807" s="72"/>
      <c r="C2807" s="72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</row>
    <row r="2808" spans="2:16" s="71" customFormat="1" x14ac:dyDescent="0.25">
      <c r="B2808" s="72"/>
      <c r="C2808" s="72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</row>
    <row r="2809" spans="2:16" s="71" customFormat="1" x14ac:dyDescent="0.25">
      <c r="B2809" s="72"/>
      <c r="C2809" s="72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</row>
    <row r="2810" spans="2:16" s="71" customFormat="1" x14ac:dyDescent="0.25">
      <c r="B2810" s="72"/>
      <c r="C2810" s="72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</row>
    <row r="2811" spans="2:16" s="71" customFormat="1" x14ac:dyDescent="0.25">
      <c r="B2811" s="72"/>
      <c r="C2811" s="72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</row>
    <row r="2812" spans="2:16" s="71" customFormat="1" x14ac:dyDescent="0.25">
      <c r="B2812" s="72"/>
      <c r="C2812" s="72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</row>
    <row r="2813" spans="2:16" s="71" customFormat="1" x14ac:dyDescent="0.25">
      <c r="B2813" s="72"/>
      <c r="C2813" s="72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</row>
    <row r="2814" spans="2:16" s="71" customFormat="1" x14ac:dyDescent="0.25">
      <c r="B2814" s="72"/>
      <c r="C2814" s="72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</row>
    <row r="2815" spans="2:16" s="71" customFormat="1" x14ac:dyDescent="0.25">
      <c r="B2815" s="72"/>
      <c r="C2815" s="72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</row>
    <row r="2816" spans="2:16" s="71" customFormat="1" x14ac:dyDescent="0.25">
      <c r="B2816" s="72"/>
      <c r="C2816" s="72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</row>
    <row r="2817" spans="2:16" s="71" customFormat="1" x14ac:dyDescent="0.25">
      <c r="B2817" s="72"/>
      <c r="C2817" s="72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</row>
    <row r="2818" spans="2:16" s="71" customFormat="1" x14ac:dyDescent="0.25">
      <c r="B2818" s="72"/>
      <c r="C2818" s="72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</row>
    <row r="2819" spans="2:16" s="71" customFormat="1" x14ac:dyDescent="0.25">
      <c r="B2819" s="72"/>
      <c r="C2819" s="72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</row>
    <row r="2820" spans="2:16" s="71" customFormat="1" x14ac:dyDescent="0.25">
      <c r="B2820" s="72"/>
      <c r="C2820" s="72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</row>
    <row r="2821" spans="2:16" s="71" customFormat="1" x14ac:dyDescent="0.25">
      <c r="B2821" s="72"/>
      <c r="C2821" s="72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</row>
    <row r="2822" spans="2:16" s="71" customFormat="1" x14ac:dyDescent="0.25">
      <c r="B2822" s="72"/>
      <c r="C2822" s="72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</row>
    <row r="2823" spans="2:16" s="71" customFormat="1" x14ac:dyDescent="0.25">
      <c r="B2823" s="72"/>
      <c r="C2823" s="72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</row>
    <row r="2824" spans="2:16" s="71" customFormat="1" x14ac:dyDescent="0.25">
      <c r="B2824" s="72"/>
      <c r="C2824" s="72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</row>
    <row r="2825" spans="2:16" s="71" customFormat="1" x14ac:dyDescent="0.25">
      <c r="B2825" s="72"/>
      <c r="C2825" s="72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</row>
    <row r="2826" spans="2:16" s="71" customFormat="1" x14ac:dyDescent="0.25">
      <c r="B2826" s="72"/>
      <c r="C2826" s="72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</row>
    <row r="2827" spans="2:16" s="71" customFormat="1" x14ac:dyDescent="0.25">
      <c r="B2827" s="72"/>
      <c r="C2827" s="72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</row>
    <row r="2828" spans="2:16" s="71" customFormat="1" x14ac:dyDescent="0.25">
      <c r="B2828" s="72"/>
      <c r="C2828" s="72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</row>
    <row r="2829" spans="2:16" s="71" customFormat="1" x14ac:dyDescent="0.25">
      <c r="B2829" s="72"/>
      <c r="C2829" s="72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</row>
    <row r="2830" spans="2:16" s="71" customFormat="1" x14ac:dyDescent="0.25">
      <c r="B2830" s="72"/>
      <c r="C2830" s="72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</row>
    <row r="2831" spans="2:16" s="71" customFormat="1" x14ac:dyDescent="0.25">
      <c r="B2831" s="72"/>
      <c r="C2831" s="72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</row>
    <row r="2832" spans="2:16" s="71" customFormat="1" x14ac:dyDescent="0.25">
      <c r="B2832" s="72"/>
      <c r="C2832" s="72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</row>
    <row r="2833" spans="2:16" s="71" customFormat="1" x14ac:dyDescent="0.25">
      <c r="B2833" s="72"/>
      <c r="C2833" s="72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</row>
    <row r="2834" spans="2:16" s="71" customFormat="1" x14ac:dyDescent="0.25">
      <c r="B2834" s="72"/>
      <c r="C2834" s="72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</row>
    <row r="2835" spans="2:16" s="71" customFormat="1" x14ac:dyDescent="0.25">
      <c r="B2835" s="72"/>
      <c r="C2835" s="72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</row>
    <row r="2836" spans="2:16" s="71" customFormat="1" x14ac:dyDescent="0.25">
      <c r="B2836" s="72"/>
      <c r="C2836" s="72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</row>
    <row r="2837" spans="2:16" s="71" customFormat="1" x14ac:dyDescent="0.25">
      <c r="B2837" s="72"/>
      <c r="C2837" s="72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</row>
    <row r="2838" spans="2:16" s="71" customFormat="1" x14ac:dyDescent="0.25">
      <c r="B2838" s="72"/>
      <c r="C2838" s="72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</row>
    <row r="2839" spans="2:16" s="71" customFormat="1" x14ac:dyDescent="0.25">
      <c r="B2839" s="72"/>
      <c r="C2839" s="72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</row>
    <row r="2840" spans="2:16" s="71" customFormat="1" x14ac:dyDescent="0.25">
      <c r="B2840" s="72"/>
      <c r="C2840" s="72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</row>
    <row r="2841" spans="2:16" s="71" customFormat="1" x14ac:dyDescent="0.25">
      <c r="B2841" s="72"/>
      <c r="C2841" s="72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</row>
    <row r="2842" spans="2:16" s="71" customFormat="1" x14ac:dyDescent="0.25">
      <c r="B2842" s="72"/>
      <c r="C2842" s="72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</row>
    <row r="2843" spans="2:16" s="71" customFormat="1" x14ac:dyDescent="0.25">
      <c r="B2843" s="72"/>
      <c r="C2843" s="72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</row>
    <row r="2844" spans="2:16" s="71" customFormat="1" x14ac:dyDescent="0.25">
      <c r="B2844" s="72"/>
      <c r="C2844" s="72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</row>
    <row r="2845" spans="2:16" s="71" customFormat="1" x14ac:dyDescent="0.25">
      <c r="B2845" s="72"/>
      <c r="C2845" s="72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</row>
    <row r="2846" spans="2:16" s="71" customFormat="1" x14ac:dyDescent="0.25">
      <c r="B2846" s="72"/>
      <c r="C2846" s="72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</row>
    <row r="2847" spans="2:16" s="71" customFormat="1" x14ac:dyDescent="0.25">
      <c r="B2847" s="72"/>
      <c r="C2847" s="72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</row>
    <row r="2848" spans="2:16" s="71" customFormat="1" x14ac:dyDescent="0.25">
      <c r="B2848" s="72"/>
      <c r="C2848" s="72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</row>
    <row r="2849" spans="2:16" s="71" customFormat="1" x14ac:dyDescent="0.25">
      <c r="B2849" s="72"/>
      <c r="C2849" s="72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</row>
    <row r="2850" spans="2:16" s="71" customFormat="1" x14ac:dyDescent="0.25">
      <c r="B2850" s="72"/>
      <c r="C2850" s="72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</row>
    <row r="2851" spans="2:16" s="71" customFormat="1" x14ac:dyDescent="0.25">
      <c r="B2851" s="72"/>
      <c r="C2851" s="72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</row>
    <row r="2852" spans="2:16" s="71" customFormat="1" x14ac:dyDescent="0.25">
      <c r="B2852" s="72"/>
      <c r="C2852" s="72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</row>
    <row r="2853" spans="2:16" s="71" customFormat="1" x14ac:dyDescent="0.25">
      <c r="B2853" s="72"/>
      <c r="C2853" s="72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</row>
    <row r="2854" spans="2:16" s="71" customFormat="1" x14ac:dyDescent="0.25">
      <c r="B2854" s="72"/>
      <c r="C2854" s="72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</row>
    <row r="2855" spans="2:16" s="71" customFormat="1" x14ac:dyDescent="0.25">
      <c r="B2855" s="72"/>
      <c r="C2855" s="72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</row>
    <row r="2856" spans="2:16" s="71" customFormat="1" x14ac:dyDescent="0.25">
      <c r="B2856" s="72"/>
      <c r="C2856" s="72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</row>
    <row r="2857" spans="2:16" s="71" customFormat="1" x14ac:dyDescent="0.25">
      <c r="B2857" s="72"/>
      <c r="C2857" s="72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</row>
    <row r="2858" spans="2:16" s="71" customFormat="1" x14ac:dyDescent="0.25">
      <c r="B2858" s="72"/>
      <c r="C2858" s="72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</row>
    <row r="2859" spans="2:16" s="71" customFormat="1" x14ac:dyDescent="0.25">
      <c r="B2859" s="72"/>
      <c r="C2859" s="72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</row>
    <row r="2860" spans="2:16" s="71" customFormat="1" x14ac:dyDescent="0.25">
      <c r="B2860" s="72"/>
      <c r="C2860" s="72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</row>
    <row r="2861" spans="2:16" s="71" customFormat="1" x14ac:dyDescent="0.25">
      <c r="B2861" s="72"/>
      <c r="C2861" s="72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</row>
    <row r="2862" spans="2:16" s="71" customFormat="1" x14ac:dyDescent="0.25">
      <c r="B2862" s="72"/>
      <c r="C2862" s="72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</row>
    <row r="2863" spans="2:16" s="71" customFormat="1" x14ac:dyDescent="0.25">
      <c r="B2863" s="72"/>
      <c r="C2863" s="72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</row>
    <row r="2864" spans="2:16" s="71" customFormat="1" x14ac:dyDescent="0.25">
      <c r="B2864" s="72"/>
      <c r="C2864" s="72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</row>
    <row r="2865" spans="2:16" s="71" customFormat="1" x14ac:dyDescent="0.25">
      <c r="B2865" s="72"/>
      <c r="C2865" s="72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</row>
    <row r="2866" spans="2:16" s="71" customFormat="1" x14ac:dyDescent="0.25">
      <c r="B2866" s="72"/>
      <c r="C2866" s="72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</row>
    <row r="2867" spans="2:16" s="71" customFormat="1" x14ac:dyDescent="0.25">
      <c r="B2867" s="72"/>
      <c r="C2867" s="72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</row>
    <row r="2868" spans="2:16" s="71" customFormat="1" x14ac:dyDescent="0.25">
      <c r="B2868" s="72"/>
      <c r="C2868" s="72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</row>
    <row r="2869" spans="2:16" s="71" customFormat="1" x14ac:dyDescent="0.25">
      <c r="B2869" s="72"/>
      <c r="C2869" s="72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</row>
    <row r="2870" spans="2:16" s="71" customFormat="1" x14ac:dyDescent="0.25">
      <c r="B2870" s="72"/>
      <c r="C2870" s="72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</row>
    <row r="2871" spans="2:16" s="71" customFormat="1" x14ac:dyDescent="0.25">
      <c r="B2871" s="72"/>
      <c r="C2871" s="72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</row>
    <row r="2872" spans="2:16" s="71" customFormat="1" x14ac:dyDescent="0.25">
      <c r="B2872" s="72"/>
      <c r="C2872" s="72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</row>
    <row r="2873" spans="2:16" s="71" customFormat="1" x14ac:dyDescent="0.25">
      <c r="B2873" s="72"/>
      <c r="C2873" s="72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</row>
    <row r="2874" spans="2:16" s="71" customFormat="1" x14ac:dyDescent="0.25">
      <c r="B2874" s="72"/>
      <c r="C2874" s="72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</row>
    <row r="2875" spans="2:16" s="71" customFormat="1" x14ac:dyDescent="0.25">
      <c r="B2875" s="72"/>
      <c r="C2875" s="72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</row>
    <row r="2876" spans="2:16" s="71" customFormat="1" x14ac:dyDescent="0.25">
      <c r="B2876" s="72"/>
      <c r="C2876" s="72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</row>
    <row r="2877" spans="2:16" s="71" customFormat="1" x14ac:dyDescent="0.25">
      <c r="B2877" s="72"/>
      <c r="C2877" s="72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</row>
    <row r="2878" spans="2:16" s="71" customFormat="1" x14ac:dyDescent="0.25">
      <c r="B2878" s="72"/>
      <c r="C2878" s="72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</row>
    <row r="2879" spans="2:16" s="71" customFormat="1" x14ac:dyDescent="0.25">
      <c r="B2879" s="72"/>
      <c r="C2879" s="72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</row>
    <row r="2880" spans="2:16" s="71" customFormat="1" x14ac:dyDescent="0.25">
      <c r="B2880" s="72"/>
      <c r="C2880" s="72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</row>
    <row r="2881" spans="2:16" s="71" customFormat="1" x14ac:dyDescent="0.25">
      <c r="B2881" s="72"/>
      <c r="C2881" s="72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</row>
    <row r="2882" spans="2:16" s="71" customFormat="1" x14ac:dyDescent="0.25">
      <c r="B2882" s="72"/>
      <c r="C2882" s="72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</row>
    <row r="2883" spans="2:16" s="71" customFormat="1" x14ac:dyDescent="0.25">
      <c r="B2883" s="72"/>
      <c r="C2883" s="72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</row>
    <row r="2884" spans="2:16" s="71" customFormat="1" x14ac:dyDescent="0.25">
      <c r="B2884" s="72"/>
      <c r="C2884" s="72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</row>
    <row r="2885" spans="2:16" s="71" customFormat="1" x14ac:dyDescent="0.25">
      <c r="B2885" s="72"/>
      <c r="C2885" s="72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</row>
    <row r="2886" spans="2:16" s="71" customFormat="1" x14ac:dyDescent="0.25">
      <c r="B2886" s="72"/>
      <c r="C2886" s="72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</row>
    <row r="2887" spans="2:16" s="71" customFormat="1" x14ac:dyDescent="0.25">
      <c r="B2887" s="72"/>
      <c r="C2887" s="72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</row>
    <row r="2888" spans="2:16" s="71" customFormat="1" x14ac:dyDescent="0.25">
      <c r="B2888" s="72"/>
      <c r="C2888" s="72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</row>
    <row r="2889" spans="2:16" s="71" customFormat="1" x14ac:dyDescent="0.25">
      <c r="B2889" s="72"/>
      <c r="C2889" s="72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</row>
    <row r="2890" spans="2:16" s="71" customFormat="1" x14ac:dyDescent="0.25">
      <c r="B2890" s="72"/>
      <c r="C2890" s="72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</row>
    <row r="2891" spans="2:16" s="71" customFormat="1" x14ac:dyDescent="0.25">
      <c r="B2891" s="72"/>
      <c r="C2891" s="72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</row>
    <row r="2892" spans="2:16" s="71" customFormat="1" x14ac:dyDescent="0.25">
      <c r="B2892" s="72"/>
      <c r="C2892" s="72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</row>
    <row r="2893" spans="2:16" s="71" customFormat="1" x14ac:dyDescent="0.25">
      <c r="B2893" s="72"/>
      <c r="C2893" s="72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</row>
    <row r="2894" spans="2:16" s="71" customFormat="1" x14ac:dyDescent="0.25">
      <c r="B2894" s="72"/>
      <c r="C2894" s="72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</row>
    <row r="2895" spans="2:16" s="71" customFormat="1" x14ac:dyDescent="0.25">
      <c r="B2895" s="72"/>
      <c r="C2895" s="72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</row>
    <row r="2896" spans="2:16" s="71" customFormat="1" x14ac:dyDescent="0.25">
      <c r="B2896" s="72"/>
      <c r="C2896" s="72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</row>
    <row r="2897" spans="2:16" s="71" customFormat="1" x14ac:dyDescent="0.25">
      <c r="B2897" s="72"/>
      <c r="C2897" s="72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</row>
    <row r="2898" spans="2:16" s="71" customFormat="1" x14ac:dyDescent="0.25">
      <c r="B2898" s="72"/>
      <c r="C2898" s="72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</row>
    <row r="2899" spans="2:16" s="71" customFormat="1" x14ac:dyDescent="0.25">
      <c r="B2899" s="72"/>
      <c r="C2899" s="72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</row>
    <row r="2900" spans="2:16" s="71" customFormat="1" x14ac:dyDescent="0.25">
      <c r="B2900" s="72"/>
      <c r="C2900" s="72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</row>
    <row r="2901" spans="2:16" s="71" customFormat="1" x14ac:dyDescent="0.25">
      <c r="B2901" s="72"/>
      <c r="C2901" s="72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</row>
    <row r="2902" spans="2:16" s="71" customFormat="1" x14ac:dyDescent="0.25">
      <c r="B2902" s="72"/>
      <c r="C2902" s="72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</row>
    <row r="2903" spans="2:16" s="71" customFormat="1" x14ac:dyDescent="0.25">
      <c r="B2903" s="72"/>
      <c r="C2903" s="72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</row>
    <row r="2904" spans="2:16" s="71" customFormat="1" x14ac:dyDescent="0.25">
      <c r="B2904" s="72"/>
      <c r="C2904" s="72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</row>
    <row r="2905" spans="2:16" s="71" customFormat="1" x14ac:dyDescent="0.25">
      <c r="B2905" s="72"/>
      <c r="C2905" s="72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</row>
    <row r="2906" spans="2:16" s="71" customFormat="1" x14ac:dyDescent="0.25">
      <c r="B2906" s="72"/>
      <c r="C2906" s="72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</row>
    <row r="2907" spans="2:16" s="71" customFormat="1" x14ac:dyDescent="0.25">
      <c r="B2907" s="72"/>
      <c r="C2907" s="72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</row>
    <row r="2908" spans="2:16" s="71" customFormat="1" x14ac:dyDescent="0.25">
      <c r="B2908" s="72"/>
      <c r="C2908" s="72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</row>
    <row r="2909" spans="2:16" s="71" customFormat="1" x14ac:dyDescent="0.25">
      <c r="B2909" s="72"/>
      <c r="C2909" s="72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</row>
    <row r="2910" spans="2:16" s="71" customFormat="1" x14ac:dyDescent="0.25">
      <c r="B2910" s="72"/>
      <c r="C2910" s="72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</row>
    <row r="2911" spans="2:16" s="71" customFormat="1" x14ac:dyDescent="0.25">
      <c r="B2911" s="72"/>
      <c r="C2911" s="72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</row>
    <row r="2912" spans="2:16" s="71" customFormat="1" x14ac:dyDescent="0.25">
      <c r="B2912" s="72"/>
      <c r="C2912" s="72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</row>
    <row r="2913" spans="2:16" s="71" customFormat="1" x14ac:dyDescent="0.25">
      <c r="B2913" s="72"/>
      <c r="C2913" s="72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</row>
    <row r="2914" spans="2:16" s="71" customFormat="1" x14ac:dyDescent="0.25">
      <c r="B2914" s="72"/>
      <c r="C2914" s="72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</row>
    <row r="2915" spans="2:16" s="71" customFormat="1" x14ac:dyDescent="0.25">
      <c r="B2915" s="72"/>
      <c r="C2915" s="72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</row>
    <row r="2916" spans="2:16" s="71" customFormat="1" x14ac:dyDescent="0.25">
      <c r="B2916" s="72"/>
      <c r="C2916" s="72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</row>
    <row r="2917" spans="2:16" s="71" customFormat="1" x14ac:dyDescent="0.25">
      <c r="B2917" s="72"/>
      <c r="C2917" s="72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</row>
    <row r="2918" spans="2:16" s="71" customFormat="1" x14ac:dyDescent="0.25">
      <c r="B2918" s="72"/>
      <c r="C2918" s="72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</row>
    <row r="2919" spans="2:16" s="71" customFormat="1" x14ac:dyDescent="0.25">
      <c r="B2919" s="72"/>
      <c r="C2919" s="72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</row>
    <row r="2920" spans="2:16" s="71" customFormat="1" x14ac:dyDescent="0.25">
      <c r="B2920" s="72"/>
      <c r="C2920" s="72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</row>
    <row r="2921" spans="2:16" s="71" customFormat="1" x14ac:dyDescent="0.25">
      <c r="B2921" s="72"/>
      <c r="C2921" s="72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</row>
    <row r="2922" spans="2:16" s="71" customFormat="1" x14ac:dyDescent="0.25">
      <c r="B2922" s="72"/>
      <c r="C2922" s="72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</row>
    <row r="2923" spans="2:16" s="71" customFormat="1" x14ac:dyDescent="0.25">
      <c r="B2923" s="72"/>
      <c r="C2923" s="72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</row>
    <row r="2924" spans="2:16" s="71" customFormat="1" x14ac:dyDescent="0.25">
      <c r="B2924" s="72"/>
      <c r="C2924" s="72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</row>
    <row r="2925" spans="2:16" s="71" customFormat="1" x14ac:dyDescent="0.25">
      <c r="B2925" s="72"/>
      <c r="C2925" s="72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</row>
    <row r="2926" spans="2:16" s="71" customFormat="1" x14ac:dyDescent="0.25">
      <c r="B2926" s="72"/>
      <c r="C2926" s="72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</row>
    <row r="2927" spans="2:16" s="71" customFormat="1" x14ac:dyDescent="0.25">
      <c r="B2927" s="72"/>
      <c r="C2927" s="72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</row>
    <row r="2928" spans="2:16" s="71" customFormat="1" x14ac:dyDescent="0.25">
      <c r="B2928" s="72"/>
      <c r="C2928" s="72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</row>
    <row r="2929" spans="2:16" s="71" customFormat="1" x14ac:dyDescent="0.25">
      <c r="B2929" s="72"/>
      <c r="C2929" s="72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</row>
    <row r="2930" spans="2:16" s="71" customFormat="1" x14ac:dyDescent="0.25">
      <c r="B2930" s="72"/>
      <c r="C2930" s="72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</row>
    <row r="2931" spans="2:16" s="71" customFormat="1" x14ac:dyDescent="0.25">
      <c r="B2931" s="72"/>
      <c r="C2931" s="72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</row>
    <row r="2932" spans="2:16" s="71" customFormat="1" x14ac:dyDescent="0.25">
      <c r="B2932" s="72"/>
      <c r="C2932" s="72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</row>
    <row r="2933" spans="2:16" s="71" customFormat="1" x14ac:dyDescent="0.25">
      <c r="B2933" s="72"/>
      <c r="C2933" s="72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</row>
    <row r="2934" spans="2:16" s="71" customFormat="1" x14ac:dyDescent="0.25">
      <c r="B2934" s="72"/>
      <c r="C2934" s="72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</row>
    <row r="2935" spans="2:16" s="71" customFormat="1" x14ac:dyDescent="0.25">
      <c r="B2935" s="72"/>
      <c r="C2935" s="72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</row>
    <row r="2936" spans="2:16" s="71" customFormat="1" x14ac:dyDescent="0.25">
      <c r="B2936" s="72"/>
      <c r="C2936" s="72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</row>
    <row r="2937" spans="2:16" s="71" customFormat="1" x14ac:dyDescent="0.25">
      <c r="B2937" s="72"/>
      <c r="C2937" s="72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</row>
    <row r="2938" spans="2:16" s="71" customFormat="1" x14ac:dyDescent="0.25">
      <c r="B2938" s="72"/>
      <c r="C2938" s="72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</row>
    <row r="2939" spans="2:16" s="71" customFormat="1" x14ac:dyDescent="0.25">
      <c r="B2939" s="72"/>
      <c r="C2939" s="72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</row>
    <row r="2940" spans="2:16" s="71" customFormat="1" x14ac:dyDescent="0.25">
      <c r="B2940" s="72"/>
      <c r="C2940" s="72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</row>
    <row r="2941" spans="2:16" s="71" customFormat="1" x14ac:dyDescent="0.25">
      <c r="B2941" s="72"/>
      <c r="C2941" s="72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</row>
    <row r="2942" spans="2:16" s="71" customFormat="1" x14ac:dyDescent="0.25">
      <c r="B2942" s="72"/>
      <c r="C2942" s="72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</row>
    <row r="2943" spans="2:16" s="71" customFormat="1" x14ac:dyDescent="0.25">
      <c r="B2943" s="72"/>
      <c r="C2943" s="72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</row>
    <row r="2944" spans="2:16" s="71" customFormat="1" x14ac:dyDescent="0.25">
      <c r="B2944" s="72"/>
      <c r="C2944" s="72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</row>
    <row r="2945" spans="2:16" s="71" customFormat="1" x14ac:dyDescent="0.25">
      <c r="B2945" s="72"/>
      <c r="C2945" s="72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</row>
    <row r="2946" spans="2:16" s="71" customFormat="1" x14ac:dyDescent="0.25">
      <c r="B2946" s="72"/>
      <c r="C2946" s="72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</row>
    <row r="2947" spans="2:16" s="71" customFormat="1" x14ac:dyDescent="0.25">
      <c r="B2947" s="72"/>
      <c r="C2947" s="72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</row>
    <row r="2948" spans="2:16" s="71" customFormat="1" x14ac:dyDescent="0.25">
      <c r="B2948" s="72"/>
      <c r="C2948" s="72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</row>
    <row r="2949" spans="2:16" s="71" customFormat="1" x14ac:dyDescent="0.25">
      <c r="B2949" s="72"/>
      <c r="C2949" s="72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</row>
    <row r="2950" spans="2:16" s="71" customFormat="1" x14ac:dyDescent="0.25">
      <c r="B2950" s="72"/>
      <c r="C2950" s="72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</row>
    <row r="2951" spans="2:16" s="71" customFormat="1" x14ac:dyDescent="0.25">
      <c r="B2951" s="72"/>
      <c r="C2951" s="72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</row>
    <row r="2952" spans="2:16" s="71" customFormat="1" x14ac:dyDescent="0.25">
      <c r="B2952" s="72"/>
      <c r="C2952" s="72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</row>
    <row r="2953" spans="2:16" s="71" customFormat="1" x14ac:dyDescent="0.25">
      <c r="B2953" s="72"/>
      <c r="C2953" s="72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</row>
    <row r="2954" spans="2:16" s="71" customFormat="1" x14ac:dyDescent="0.25">
      <c r="B2954" s="72"/>
      <c r="C2954" s="72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</row>
    <row r="2955" spans="2:16" s="71" customFormat="1" x14ac:dyDescent="0.25">
      <c r="B2955" s="72"/>
      <c r="C2955" s="72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</row>
    <row r="2956" spans="2:16" s="71" customFormat="1" x14ac:dyDescent="0.25">
      <c r="B2956" s="72"/>
      <c r="C2956" s="72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</row>
    <row r="2957" spans="2:16" s="71" customFormat="1" x14ac:dyDescent="0.25">
      <c r="B2957" s="72"/>
      <c r="C2957" s="72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</row>
    <row r="2958" spans="2:16" s="71" customFormat="1" x14ac:dyDescent="0.25">
      <c r="B2958" s="72"/>
      <c r="C2958" s="72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</row>
    <row r="2959" spans="2:16" s="71" customFormat="1" x14ac:dyDescent="0.25">
      <c r="B2959" s="72"/>
      <c r="C2959" s="72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</row>
    <row r="2960" spans="2:16" s="71" customFormat="1" x14ac:dyDescent="0.25">
      <c r="B2960" s="72"/>
      <c r="C2960" s="72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</row>
    <row r="2961" spans="2:16" s="71" customFormat="1" x14ac:dyDescent="0.25">
      <c r="B2961" s="72"/>
      <c r="C2961" s="72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</row>
    <row r="2962" spans="2:16" s="71" customFormat="1" x14ac:dyDescent="0.25">
      <c r="B2962" s="72"/>
      <c r="C2962" s="72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</row>
    <row r="2963" spans="2:16" s="71" customFormat="1" x14ac:dyDescent="0.25">
      <c r="B2963" s="72"/>
      <c r="C2963" s="72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</row>
    <row r="2964" spans="2:16" s="71" customFormat="1" x14ac:dyDescent="0.25">
      <c r="B2964" s="72"/>
      <c r="C2964" s="72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</row>
    <row r="2965" spans="2:16" s="71" customFormat="1" x14ac:dyDescent="0.25">
      <c r="B2965" s="72"/>
      <c r="C2965" s="72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</row>
    <row r="2966" spans="2:16" s="71" customFormat="1" x14ac:dyDescent="0.25">
      <c r="B2966" s="72"/>
      <c r="C2966" s="72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</row>
    <row r="2967" spans="2:16" s="71" customFormat="1" x14ac:dyDescent="0.25">
      <c r="B2967" s="72"/>
      <c r="C2967" s="72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</row>
    <row r="2968" spans="2:16" s="71" customFormat="1" x14ac:dyDescent="0.25">
      <c r="B2968" s="72"/>
      <c r="C2968" s="72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</row>
    <row r="2969" spans="2:16" s="71" customFormat="1" x14ac:dyDescent="0.25">
      <c r="B2969" s="72"/>
      <c r="C2969" s="72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</row>
    <row r="2970" spans="2:16" s="71" customFormat="1" x14ac:dyDescent="0.25">
      <c r="B2970" s="72"/>
      <c r="C2970" s="72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</row>
    <row r="2971" spans="2:16" s="71" customFormat="1" x14ac:dyDescent="0.25">
      <c r="B2971" s="72"/>
      <c r="C2971" s="72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</row>
    <row r="2972" spans="2:16" s="71" customFormat="1" x14ac:dyDescent="0.25">
      <c r="B2972" s="72"/>
      <c r="C2972" s="72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</row>
    <row r="2973" spans="2:16" s="71" customFormat="1" x14ac:dyDescent="0.25">
      <c r="B2973" s="72"/>
      <c r="C2973" s="72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</row>
    <row r="2974" spans="2:16" s="71" customFormat="1" x14ac:dyDescent="0.25">
      <c r="B2974" s="72"/>
      <c r="C2974" s="72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</row>
    <row r="2975" spans="2:16" s="71" customFormat="1" x14ac:dyDescent="0.25">
      <c r="B2975" s="72"/>
      <c r="C2975" s="72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</row>
    <row r="2976" spans="2:16" s="71" customFormat="1" x14ac:dyDescent="0.25">
      <c r="B2976" s="72"/>
      <c r="C2976" s="72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</row>
    <row r="2977" spans="2:16" s="71" customFormat="1" x14ac:dyDescent="0.25">
      <c r="B2977" s="72"/>
      <c r="C2977" s="72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</row>
    <row r="2978" spans="2:16" s="71" customFormat="1" x14ac:dyDescent="0.25">
      <c r="B2978" s="72"/>
      <c r="C2978" s="72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</row>
    <row r="2979" spans="2:16" s="71" customFormat="1" x14ac:dyDescent="0.25">
      <c r="B2979" s="72"/>
      <c r="C2979" s="72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</row>
    <row r="2980" spans="2:16" s="71" customFormat="1" x14ac:dyDescent="0.25">
      <c r="B2980" s="72"/>
      <c r="C2980" s="72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</row>
    <row r="2981" spans="2:16" s="71" customFormat="1" x14ac:dyDescent="0.25">
      <c r="B2981" s="72"/>
      <c r="C2981" s="72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</row>
    <row r="2982" spans="2:16" s="71" customFormat="1" x14ac:dyDescent="0.25">
      <c r="B2982" s="72"/>
      <c r="C2982" s="72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</row>
    <row r="2983" spans="2:16" s="71" customFormat="1" x14ac:dyDescent="0.25">
      <c r="B2983" s="72"/>
      <c r="C2983" s="72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</row>
    <row r="2984" spans="2:16" s="71" customFormat="1" x14ac:dyDescent="0.25">
      <c r="B2984" s="72"/>
      <c r="C2984" s="72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</row>
    <row r="2985" spans="2:16" s="71" customFormat="1" x14ac:dyDescent="0.25">
      <c r="B2985" s="72"/>
      <c r="C2985" s="72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</row>
    <row r="2986" spans="2:16" s="71" customFormat="1" x14ac:dyDescent="0.25">
      <c r="B2986" s="72"/>
      <c r="C2986" s="72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</row>
    <row r="2987" spans="2:16" s="71" customFormat="1" x14ac:dyDescent="0.25">
      <c r="B2987" s="72"/>
      <c r="C2987" s="72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</row>
    <row r="2988" spans="2:16" s="71" customFormat="1" x14ac:dyDescent="0.25">
      <c r="B2988" s="72"/>
      <c r="C2988" s="72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</row>
    <row r="2989" spans="2:16" s="71" customFormat="1" x14ac:dyDescent="0.25">
      <c r="B2989" s="72"/>
      <c r="C2989" s="72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</row>
    <row r="2990" spans="2:16" s="71" customFormat="1" x14ac:dyDescent="0.25">
      <c r="B2990" s="72"/>
      <c r="C2990" s="72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</row>
    <row r="2991" spans="2:16" s="71" customFormat="1" x14ac:dyDescent="0.25">
      <c r="B2991" s="72"/>
      <c r="C2991" s="72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</row>
    <row r="2992" spans="2:16" s="71" customFormat="1" x14ac:dyDescent="0.25">
      <c r="B2992" s="72"/>
      <c r="C2992" s="72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</row>
    <row r="2993" spans="2:16" s="71" customFormat="1" x14ac:dyDescent="0.25">
      <c r="B2993" s="72"/>
      <c r="C2993" s="72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</row>
    <row r="2994" spans="2:16" s="71" customFormat="1" x14ac:dyDescent="0.25">
      <c r="B2994" s="72"/>
      <c r="C2994" s="72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</row>
    <row r="2995" spans="2:16" s="71" customFormat="1" x14ac:dyDescent="0.25">
      <c r="B2995" s="72"/>
      <c r="C2995" s="72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</row>
    <row r="2996" spans="2:16" s="71" customFormat="1" x14ac:dyDescent="0.25">
      <c r="B2996" s="72"/>
      <c r="C2996" s="72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</row>
    <row r="2997" spans="2:16" s="71" customFormat="1" x14ac:dyDescent="0.25">
      <c r="B2997" s="72"/>
      <c r="C2997" s="72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</row>
    <row r="2998" spans="2:16" s="71" customFormat="1" x14ac:dyDescent="0.25">
      <c r="B2998" s="72"/>
      <c r="C2998" s="72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</row>
    <row r="2999" spans="2:16" s="71" customFormat="1" x14ac:dyDescent="0.25">
      <c r="B2999" s="72"/>
      <c r="C2999" s="72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</row>
    <row r="3000" spans="2:16" s="71" customFormat="1" x14ac:dyDescent="0.25">
      <c r="B3000" s="72"/>
      <c r="C3000" s="72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</row>
    <row r="3001" spans="2:16" s="71" customFormat="1" x14ac:dyDescent="0.25">
      <c r="B3001" s="72"/>
      <c r="C3001" s="72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</row>
    <row r="3002" spans="2:16" s="71" customFormat="1" x14ac:dyDescent="0.25">
      <c r="B3002" s="72"/>
      <c r="C3002" s="72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</row>
    <row r="3003" spans="2:16" s="71" customFormat="1" x14ac:dyDescent="0.25">
      <c r="B3003" s="72"/>
      <c r="C3003" s="72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</row>
    <row r="3004" spans="2:16" s="71" customFormat="1" x14ac:dyDescent="0.25">
      <c r="B3004" s="72"/>
      <c r="C3004" s="72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</row>
    <row r="3005" spans="2:16" s="71" customFormat="1" x14ac:dyDescent="0.25">
      <c r="B3005" s="72"/>
      <c r="C3005" s="72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</row>
    <row r="3006" spans="2:16" s="71" customFormat="1" x14ac:dyDescent="0.25">
      <c r="B3006" s="72"/>
      <c r="C3006" s="72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</row>
    <row r="3007" spans="2:16" s="71" customFormat="1" x14ac:dyDescent="0.25">
      <c r="B3007" s="72"/>
      <c r="C3007" s="72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</row>
    <row r="3008" spans="2:16" s="71" customFormat="1" x14ac:dyDescent="0.25">
      <c r="B3008" s="72"/>
      <c r="C3008" s="72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</row>
    <row r="3009" spans="2:16" s="71" customFormat="1" x14ac:dyDescent="0.25">
      <c r="B3009" s="72"/>
      <c r="C3009" s="72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</row>
    <row r="3010" spans="2:16" s="71" customFormat="1" x14ac:dyDescent="0.25">
      <c r="B3010" s="72"/>
      <c r="C3010" s="72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</row>
    <row r="3011" spans="2:16" s="71" customFormat="1" x14ac:dyDescent="0.25">
      <c r="B3011" s="72"/>
      <c r="C3011" s="72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</row>
    <row r="3012" spans="2:16" s="71" customFormat="1" x14ac:dyDescent="0.25">
      <c r="B3012" s="72"/>
      <c r="C3012" s="72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</row>
    <row r="3013" spans="2:16" s="71" customFormat="1" x14ac:dyDescent="0.25">
      <c r="B3013" s="72"/>
      <c r="C3013" s="72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</row>
    <row r="3014" spans="2:16" s="71" customFormat="1" x14ac:dyDescent="0.25">
      <c r="B3014" s="72"/>
      <c r="C3014" s="72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</row>
    <row r="3015" spans="2:16" s="71" customFormat="1" x14ac:dyDescent="0.25">
      <c r="B3015" s="72"/>
      <c r="C3015" s="72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</row>
    <row r="3016" spans="2:16" s="71" customFormat="1" x14ac:dyDescent="0.25">
      <c r="B3016" s="72"/>
      <c r="C3016" s="72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</row>
    <row r="3017" spans="2:16" s="71" customFormat="1" x14ac:dyDescent="0.25">
      <c r="B3017" s="72"/>
      <c r="C3017" s="72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</row>
    <row r="3018" spans="2:16" s="71" customFormat="1" x14ac:dyDescent="0.25">
      <c r="B3018" s="72"/>
      <c r="C3018" s="72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</row>
    <row r="3019" spans="2:16" s="71" customFormat="1" x14ac:dyDescent="0.25">
      <c r="B3019" s="72"/>
      <c r="C3019" s="72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</row>
    <row r="3020" spans="2:16" s="71" customFormat="1" x14ac:dyDescent="0.25">
      <c r="B3020" s="72"/>
      <c r="C3020" s="72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</row>
    <row r="3021" spans="2:16" s="71" customFormat="1" x14ac:dyDescent="0.25">
      <c r="B3021" s="72"/>
      <c r="C3021" s="72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</row>
    <row r="3022" spans="2:16" s="71" customFormat="1" x14ac:dyDescent="0.25">
      <c r="B3022" s="72"/>
      <c r="C3022" s="72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</row>
    <row r="3023" spans="2:16" s="71" customFormat="1" x14ac:dyDescent="0.25">
      <c r="B3023" s="72"/>
      <c r="C3023" s="72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</row>
    <row r="3024" spans="2:16" s="71" customFormat="1" x14ac:dyDescent="0.25">
      <c r="B3024" s="72"/>
      <c r="C3024" s="72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</row>
    <row r="3025" spans="2:16" s="71" customFormat="1" x14ac:dyDescent="0.25">
      <c r="B3025" s="72"/>
      <c r="C3025" s="72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</row>
    <row r="3026" spans="2:16" s="71" customFormat="1" x14ac:dyDescent="0.25">
      <c r="B3026" s="72"/>
      <c r="C3026" s="72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</row>
    <row r="3027" spans="2:16" s="71" customFormat="1" x14ac:dyDescent="0.25">
      <c r="B3027" s="72"/>
      <c r="C3027" s="72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</row>
    <row r="3028" spans="2:16" s="71" customFormat="1" x14ac:dyDescent="0.25">
      <c r="B3028" s="72"/>
      <c r="C3028" s="72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</row>
    <row r="3029" spans="2:16" s="71" customFormat="1" x14ac:dyDescent="0.25">
      <c r="B3029" s="72"/>
      <c r="C3029" s="72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</row>
    <row r="3030" spans="2:16" s="71" customFormat="1" x14ac:dyDescent="0.25">
      <c r="B3030" s="72"/>
      <c r="C3030" s="72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</row>
    <row r="3031" spans="2:16" s="71" customFormat="1" x14ac:dyDescent="0.25">
      <c r="B3031" s="72"/>
      <c r="C3031" s="72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</row>
    <row r="3032" spans="2:16" s="71" customFormat="1" x14ac:dyDescent="0.25">
      <c r="B3032" s="72"/>
      <c r="C3032" s="72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</row>
    <row r="3033" spans="2:16" s="71" customFormat="1" x14ac:dyDescent="0.25">
      <c r="B3033" s="72"/>
      <c r="C3033" s="72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</row>
    <row r="3034" spans="2:16" s="71" customFormat="1" x14ac:dyDescent="0.25">
      <c r="B3034" s="72"/>
      <c r="C3034" s="72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</row>
    <row r="3035" spans="2:16" s="71" customFormat="1" x14ac:dyDescent="0.25">
      <c r="B3035" s="72"/>
      <c r="C3035" s="72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</row>
    <row r="3036" spans="2:16" s="71" customFormat="1" x14ac:dyDescent="0.25">
      <c r="B3036" s="72"/>
      <c r="C3036" s="72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</row>
    <row r="3037" spans="2:16" s="71" customFormat="1" x14ac:dyDescent="0.25">
      <c r="B3037" s="72"/>
      <c r="C3037" s="72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</row>
    <row r="3038" spans="2:16" s="71" customFormat="1" x14ac:dyDescent="0.25">
      <c r="B3038" s="72"/>
      <c r="C3038" s="72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</row>
    <row r="3039" spans="2:16" s="71" customFormat="1" x14ac:dyDescent="0.25">
      <c r="B3039" s="72"/>
      <c r="C3039" s="72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</row>
    <row r="3040" spans="2:16" s="71" customFormat="1" x14ac:dyDescent="0.25">
      <c r="B3040" s="72"/>
      <c r="C3040" s="72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</row>
    <row r="3041" spans="2:16" s="71" customFormat="1" x14ac:dyDescent="0.25">
      <c r="B3041" s="72"/>
      <c r="C3041" s="72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</row>
    <row r="3042" spans="2:16" s="71" customFormat="1" x14ac:dyDescent="0.25">
      <c r="B3042" s="72"/>
      <c r="C3042" s="72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</row>
    <row r="3043" spans="2:16" s="71" customFormat="1" x14ac:dyDescent="0.25">
      <c r="B3043" s="72"/>
      <c r="C3043" s="72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</row>
    <row r="3044" spans="2:16" s="71" customFormat="1" x14ac:dyDescent="0.25">
      <c r="B3044" s="72"/>
      <c r="C3044" s="72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</row>
    <row r="3045" spans="2:16" s="71" customFormat="1" x14ac:dyDescent="0.25">
      <c r="B3045" s="72"/>
      <c r="C3045" s="72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</row>
    <row r="3046" spans="2:16" s="71" customFormat="1" x14ac:dyDescent="0.25">
      <c r="B3046" s="72"/>
      <c r="C3046" s="72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</row>
    <row r="3047" spans="2:16" s="71" customFormat="1" x14ac:dyDescent="0.25">
      <c r="B3047" s="72"/>
      <c r="C3047" s="72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</row>
    <row r="3048" spans="2:16" s="71" customFormat="1" x14ac:dyDescent="0.25">
      <c r="B3048" s="72"/>
      <c r="C3048" s="72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</row>
    <row r="3049" spans="2:16" s="71" customFormat="1" x14ac:dyDescent="0.25">
      <c r="B3049" s="72"/>
      <c r="C3049" s="72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</row>
    <row r="3050" spans="2:16" s="71" customFormat="1" x14ac:dyDescent="0.25">
      <c r="B3050" s="72"/>
      <c r="C3050" s="72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</row>
    <row r="3051" spans="2:16" s="71" customFormat="1" x14ac:dyDescent="0.25">
      <c r="B3051" s="72"/>
      <c r="C3051" s="72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</row>
    <row r="3052" spans="2:16" s="71" customFormat="1" x14ac:dyDescent="0.25">
      <c r="B3052" s="72"/>
      <c r="C3052" s="72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</row>
    <row r="3053" spans="2:16" s="71" customFormat="1" x14ac:dyDescent="0.25">
      <c r="B3053" s="72"/>
      <c r="C3053" s="72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</row>
    <row r="3054" spans="2:16" s="71" customFormat="1" x14ac:dyDescent="0.25">
      <c r="B3054" s="72"/>
      <c r="C3054" s="72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</row>
    <row r="3055" spans="2:16" s="71" customFormat="1" x14ac:dyDescent="0.25">
      <c r="B3055" s="72"/>
      <c r="C3055" s="72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</row>
    <row r="3056" spans="2:16" s="71" customFormat="1" x14ac:dyDescent="0.25">
      <c r="B3056" s="72"/>
      <c r="C3056" s="72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</row>
    <row r="3057" spans="2:16" s="71" customFormat="1" x14ac:dyDescent="0.25">
      <c r="B3057" s="72"/>
      <c r="C3057" s="72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</row>
    <row r="3058" spans="2:16" s="71" customFormat="1" x14ac:dyDescent="0.25">
      <c r="B3058" s="72"/>
      <c r="C3058" s="72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</row>
    <row r="3059" spans="2:16" s="71" customFormat="1" x14ac:dyDescent="0.25">
      <c r="B3059" s="72"/>
      <c r="C3059" s="72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</row>
    <row r="3060" spans="2:16" s="71" customFormat="1" x14ac:dyDescent="0.25">
      <c r="B3060" s="72"/>
      <c r="C3060" s="72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</row>
    <row r="3061" spans="2:16" s="71" customFormat="1" x14ac:dyDescent="0.25">
      <c r="B3061" s="72"/>
      <c r="C3061" s="72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</row>
    <row r="3062" spans="2:16" s="71" customFormat="1" x14ac:dyDescent="0.25">
      <c r="B3062" s="72"/>
      <c r="C3062" s="72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</row>
    <row r="3063" spans="2:16" s="71" customFormat="1" x14ac:dyDescent="0.25">
      <c r="B3063" s="72"/>
      <c r="C3063" s="72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</row>
    <row r="3064" spans="2:16" s="71" customFormat="1" x14ac:dyDescent="0.25">
      <c r="B3064" s="72"/>
      <c r="C3064" s="72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</row>
    <row r="3065" spans="2:16" s="71" customFormat="1" x14ac:dyDescent="0.25">
      <c r="B3065" s="72"/>
      <c r="C3065" s="72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</row>
    <row r="3066" spans="2:16" s="71" customFormat="1" x14ac:dyDescent="0.25">
      <c r="B3066" s="72"/>
      <c r="C3066" s="72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</row>
    <row r="3067" spans="2:16" s="71" customFormat="1" x14ac:dyDescent="0.25">
      <c r="B3067" s="72"/>
      <c r="C3067" s="72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</row>
    <row r="3068" spans="2:16" s="71" customFormat="1" x14ac:dyDescent="0.25">
      <c r="B3068" s="72"/>
      <c r="C3068" s="72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</row>
    <row r="3069" spans="2:16" s="71" customFormat="1" x14ac:dyDescent="0.25">
      <c r="B3069" s="72"/>
      <c r="C3069" s="72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</row>
    <row r="3070" spans="2:16" s="71" customFormat="1" x14ac:dyDescent="0.25">
      <c r="B3070" s="72"/>
      <c r="C3070" s="72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</row>
    <row r="3071" spans="2:16" s="71" customFormat="1" x14ac:dyDescent="0.25">
      <c r="B3071" s="72"/>
      <c r="C3071" s="72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</row>
    <row r="3072" spans="2:16" s="71" customFormat="1" x14ac:dyDescent="0.25">
      <c r="B3072" s="72"/>
      <c r="C3072" s="72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</row>
    <row r="3073" spans="2:16" s="71" customFormat="1" x14ac:dyDescent="0.25">
      <c r="B3073" s="72"/>
      <c r="C3073" s="72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</row>
    <row r="3074" spans="2:16" s="71" customFormat="1" x14ac:dyDescent="0.25">
      <c r="B3074" s="72"/>
      <c r="C3074" s="72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</row>
    <row r="3075" spans="2:16" s="71" customFormat="1" x14ac:dyDescent="0.25">
      <c r="B3075" s="72"/>
      <c r="C3075" s="72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</row>
    <row r="3076" spans="2:16" s="71" customFormat="1" x14ac:dyDescent="0.25">
      <c r="B3076" s="72"/>
      <c r="C3076" s="72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</row>
    <row r="3077" spans="2:16" s="71" customFormat="1" x14ac:dyDescent="0.25">
      <c r="B3077" s="72"/>
      <c r="C3077" s="72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</row>
    <row r="3078" spans="2:16" s="71" customFormat="1" x14ac:dyDescent="0.25">
      <c r="B3078" s="72"/>
      <c r="C3078" s="72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</row>
    <row r="3079" spans="2:16" s="71" customFormat="1" x14ac:dyDescent="0.25">
      <c r="B3079" s="72"/>
      <c r="C3079" s="72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</row>
    <row r="3080" spans="2:16" s="71" customFormat="1" x14ac:dyDescent="0.25">
      <c r="B3080" s="72"/>
      <c r="C3080" s="72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</row>
    <row r="3081" spans="2:16" s="71" customFormat="1" x14ac:dyDescent="0.25">
      <c r="B3081" s="72"/>
      <c r="C3081" s="72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</row>
    <row r="3082" spans="2:16" s="71" customFormat="1" x14ac:dyDescent="0.25">
      <c r="B3082" s="72"/>
      <c r="C3082" s="72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</row>
    <row r="3083" spans="2:16" s="71" customFormat="1" x14ac:dyDescent="0.25">
      <c r="B3083" s="72"/>
      <c r="C3083" s="72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</row>
    <row r="3084" spans="2:16" s="71" customFormat="1" x14ac:dyDescent="0.25">
      <c r="B3084" s="72"/>
      <c r="C3084" s="72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</row>
    <row r="3085" spans="2:16" s="71" customFormat="1" x14ac:dyDescent="0.25">
      <c r="B3085" s="72"/>
      <c r="C3085" s="72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</row>
    <row r="3086" spans="2:16" s="71" customFormat="1" x14ac:dyDescent="0.25">
      <c r="B3086" s="72"/>
      <c r="C3086" s="72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</row>
    <row r="3087" spans="2:16" s="71" customFormat="1" x14ac:dyDescent="0.25">
      <c r="B3087" s="72"/>
      <c r="C3087" s="72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</row>
    <row r="3088" spans="2:16" s="71" customFormat="1" x14ac:dyDescent="0.25">
      <c r="B3088" s="72"/>
      <c r="C3088" s="72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</row>
    <row r="3089" spans="2:16" s="71" customFormat="1" x14ac:dyDescent="0.25">
      <c r="B3089" s="72"/>
      <c r="C3089" s="72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</row>
    <row r="3090" spans="2:16" s="71" customFormat="1" x14ac:dyDescent="0.25">
      <c r="B3090" s="72"/>
      <c r="C3090" s="72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</row>
    <row r="3091" spans="2:16" s="71" customFormat="1" x14ac:dyDescent="0.25">
      <c r="B3091" s="72"/>
      <c r="C3091" s="72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</row>
    <row r="3092" spans="2:16" s="71" customFormat="1" x14ac:dyDescent="0.25">
      <c r="B3092" s="72"/>
      <c r="C3092" s="72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</row>
    <row r="3093" spans="2:16" s="71" customFormat="1" x14ac:dyDescent="0.25">
      <c r="B3093" s="72"/>
      <c r="C3093" s="72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</row>
    <row r="3094" spans="2:16" s="71" customFormat="1" x14ac:dyDescent="0.25">
      <c r="B3094" s="72"/>
      <c r="C3094" s="72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</row>
    <row r="3095" spans="2:16" s="71" customFormat="1" x14ac:dyDescent="0.25">
      <c r="B3095" s="72"/>
      <c r="C3095" s="72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</row>
    <row r="3096" spans="2:16" s="71" customFormat="1" x14ac:dyDescent="0.25">
      <c r="B3096" s="72"/>
      <c r="C3096" s="72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</row>
    <row r="3097" spans="2:16" s="71" customFormat="1" x14ac:dyDescent="0.25">
      <c r="B3097" s="72"/>
      <c r="C3097" s="72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</row>
    <row r="3098" spans="2:16" s="71" customFormat="1" x14ac:dyDescent="0.25">
      <c r="B3098" s="72"/>
      <c r="C3098" s="72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</row>
    <row r="3099" spans="2:16" s="71" customFormat="1" x14ac:dyDescent="0.25">
      <c r="B3099" s="72"/>
      <c r="C3099" s="72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</row>
    <row r="3100" spans="2:16" s="71" customFormat="1" x14ac:dyDescent="0.25">
      <c r="B3100" s="72"/>
      <c r="C3100" s="72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</row>
    <row r="3101" spans="2:16" s="71" customFormat="1" x14ac:dyDescent="0.25">
      <c r="B3101" s="72"/>
      <c r="C3101" s="72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</row>
    <row r="3102" spans="2:16" s="71" customFormat="1" x14ac:dyDescent="0.25">
      <c r="B3102" s="72"/>
      <c r="C3102" s="72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</row>
    <row r="3103" spans="2:16" s="71" customFormat="1" x14ac:dyDescent="0.25">
      <c r="B3103" s="72"/>
      <c r="C3103" s="72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</row>
    <row r="3104" spans="2:16" s="71" customFormat="1" x14ac:dyDescent="0.25">
      <c r="B3104" s="72"/>
      <c r="C3104" s="72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</row>
    <row r="3105" spans="2:16" s="71" customFormat="1" x14ac:dyDescent="0.25">
      <c r="B3105" s="72"/>
      <c r="C3105" s="72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</row>
    <row r="3106" spans="2:16" s="71" customFormat="1" x14ac:dyDescent="0.25">
      <c r="B3106" s="72"/>
      <c r="C3106" s="72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</row>
    <row r="3107" spans="2:16" s="71" customFormat="1" x14ac:dyDescent="0.25">
      <c r="B3107" s="72"/>
      <c r="C3107" s="72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</row>
    <row r="3108" spans="2:16" s="71" customFormat="1" x14ac:dyDescent="0.25">
      <c r="B3108" s="72"/>
      <c r="C3108" s="72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</row>
    <row r="3109" spans="2:16" s="71" customFormat="1" x14ac:dyDescent="0.25">
      <c r="B3109" s="72"/>
      <c r="C3109" s="72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</row>
    <row r="3110" spans="2:16" s="71" customFormat="1" x14ac:dyDescent="0.25">
      <c r="B3110" s="72"/>
      <c r="C3110" s="72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</row>
    <row r="3111" spans="2:16" s="71" customFormat="1" x14ac:dyDescent="0.25">
      <c r="B3111" s="72"/>
      <c r="C3111" s="72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</row>
    <row r="3112" spans="2:16" s="71" customFormat="1" x14ac:dyDescent="0.25">
      <c r="B3112" s="72"/>
      <c r="C3112" s="72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</row>
    <row r="3113" spans="2:16" s="71" customFormat="1" x14ac:dyDescent="0.25">
      <c r="B3113" s="72"/>
      <c r="C3113" s="72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</row>
    <row r="3114" spans="2:16" s="71" customFormat="1" x14ac:dyDescent="0.25">
      <c r="B3114" s="72"/>
      <c r="C3114" s="72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</row>
    <row r="3115" spans="2:16" s="71" customFormat="1" x14ac:dyDescent="0.25">
      <c r="B3115" s="72"/>
      <c r="C3115" s="72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</row>
    <row r="3116" spans="2:16" s="71" customFormat="1" x14ac:dyDescent="0.25">
      <c r="B3116" s="72"/>
      <c r="C3116" s="72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</row>
    <row r="3117" spans="2:16" s="71" customFormat="1" x14ac:dyDescent="0.25">
      <c r="B3117" s="72"/>
      <c r="C3117" s="72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</row>
    <row r="3118" spans="2:16" s="71" customFormat="1" x14ac:dyDescent="0.25">
      <c r="B3118" s="72"/>
      <c r="C3118" s="72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</row>
    <row r="3119" spans="2:16" s="71" customFormat="1" x14ac:dyDescent="0.25">
      <c r="B3119" s="72"/>
      <c r="C3119" s="72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</row>
    <row r="3120" spans="2:16" s="71" customFormat="1" x14ac:dyDescent="0.25">
      <c r="B3120" s="72"/>
      <c r="C3120" s="72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</row>
    <row r="3121" spans="2:16" s="71" customFormat="1" x14ac:dyDescent="0.25">
      <c r="B3121" s="72"/>
      <c r="C3121" s="72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</row>
    <row r="3122" spans="2:16" s="71" customFormat="1" x14ac:dyDescent="0.25">
      <c r="B3122" s="72"/>
      <c r="C3122" s="72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</row>
    <row r="3123" spans="2:16" s="71" customFormat="1" x14ac:dyDescent="0.25">
      <c r="B3123" s="72"/>
      <c r="C3123" s="72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</row>
    <row r="3124" spans="2:16" s="71" customFormat="1" x14ac:dyDescent="0.25">
      <c r="B3124" s="72"/>
      <c r="C3124" s="72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</row>
    <row r="3125" spans="2:16" s="71" customFormat="1" x14ac:dyDescent="0.25">
      <c r="B3125" s="72"/>
      <c r="C3125" s="72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</row>
    <row r="3126" spans="2:16" s="71" customFormat="1" x14ac:dyDescent="0.25">
      <c r="B3126" s="72"/>
      <c r="C3126" s="72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</row>
    <row r="3127" spans="2:16" s="71" customFormat="1" x14ac:dyDescent="0.25">
      <c r="B3127" s="72"/>
      <c r="C3127" s="72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</row>
    <row r="3128" spans="2:16" s="71" customFormat="1" x14ac:dyDescent="0.25">
      <c r="B3128" s="72"/>
      <c r="C3128" s="72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</row>
    <row r="3129" spans="2:16" s="71" customFormat="1" x14ac:dyDescent="0.25">
      <c r="B3129" s="72"/>
      <c r="C3129" s="72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</row>
    <row r="3130" spans="2:16" s="71" customFormat="1" x14ac:dyDescent="0.25">
      <c r="B3130" s="72"/>
      <c r="C3130" s="72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</row>
    <row r="3131" spans="2:16" s="71" customFormat="1" x14ac:dyDescent="0.25">
      <c r="B3131" s="72"/>
      <c r="C3131" s="72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</row>
    <row r="3132" spans="2:16" s="71" customFormat="1" x14ac:dyDescent="0.25">
      <c r="B3132" s="72"/>
      <c r="C3132" s="72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</row>
    <row r="3133" spans="2:16" s="71" customFormat="1" x14ac:dyDescent="0.25">
      <c r="B3133" s="72"/>
      <c r="C3133" s="72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</row>
    <row r="3134" spans="2:16" s="71" customFormat="1" x14ac:dyDescent="0.25">
      <c r="B3134" s="72"/>
      <c r="C3134" s="72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</row>
    <row r="3135" spans="2:16" s="71" customFormat="1" x14ac:dyDescent="0.25">
      <c r="B3135" s="72"/>
      <c r="C3135" s="72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</row>
    <row r="3136" spans="2:16" s="71" customFormat="1" x14ac:dyDescent="0.25">
      <c r="B3136" s="72"/>
      <c r="C3136" s="72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</row>
    <row r="3137" spans="2:16" s="71" customFormat="1" x14ac:dyDescent="0.25">
      <c r="B3137" s="72"/>
      <c r="C3137" s="72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</row>
    <row r="3138" spans="2:16" s="71" customFormat="1" x14ac:dyDescent="0.25">
      <c r="B3138" s="72"/>
      <c r="C3138" s="72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</row>
    <row r="3139" spans="2:16" s="71" customFormat="1" x14ac:dyDescent="0.25">
      <c r="B3139" s="72"/>
      <c r="C3139" s="72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</row>
    <row r="3140" spans="2:16" s="71" customFormat="1" x14ac:dyDescent="0.25">
      <c r="B3140" s="72"/>
      <c r="C3140" s="72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</row>
    <row r="3141" spans="2:16" s="71" customFormat="1" x14ac:dyDescent="0.25">
      <c r="B3141" s="72"/>
      <c r="C3141" s="72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</row>
    <row r="3142" spans="2:16" s="71" customFormat="1" x14ac:dyDescent="0.25">
      <c r="B3142" s="72"/>
      <c r="C3142" s="72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</row>
    <row r="3143" spans="2:16" s="71" customFormat="1" x14ac:dyDescent="0.25">
      <c r="B3143" s="72"/>
      <c r="C3143" s="72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</row>
    <row r="3144" spans="2:16" s="71" customFormat="1" x14ac:dyDescent="0.25">
      <c r="B3144" s="72"/>
      <c r="C3144" s="72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</row>
    <row r="3145" spans="2:16" s="71" customFormat="1" x14ac:dyDescent="0.25">
      <c r="B3145" s="72"/>
      <c r="C3145" s="72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</row>
    <row r="3146" spans="2:16" s="71" customFormat="1" x14ac:dyDescent="0.25">
      <c r="B3146" s="72"/>
      <c r="C3146" s="72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</row>
    <row r="3147" spans="2:16" s="71" customFormat="1" x14ac:dyDescent="0.25">
      <c r="B3147" s="72"/>
      <c r="C3147" s="72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</row>
    <row r="3148" spans="2:16" s="71" customFormat="1" x14ac:dyDescent="0.25">
      <c r="B3148" s="72"/>
      <c r="C3148" s="72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</row>
    <row r="3149" spans="2:16" s="71" customFormat="1" x14ac:dyDescent="0.25">
      <c r="B3149" s="72"/>
      <c r="C3149" s="72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</row>
    <row r="3150" spans="2:16" s="71" customFormat="1" x14ac:dyDescent="0.25">
      <c r="B3150" s="72"/>
      <c r="C3150" s="72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</row>
    <row r="3151" spans="2:16" s="71" customFormat="1" x14ac:dyDescent="0.25">
      <c r="B3151" s="72"/>
      <c r="C3151" s="72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</row>
    <row r="3152" spans="2:16" s="71" customFormat="1" x14ac:dyDescent="0.25">
      <c r="B3152" s="72"/>
      <c r="C3152" s="72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</row>
    <row r="3153" spans="2:16" s="71" customFormat="1" x14ac:dyDescent="0.25">
      <c r="B3153" s="72"/>
      <c r="C3153" s="72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</row>
    <row r="3154" spans="2:16" s="71" customFormat="1" x14ac:dyDescent="0.25">
      <c r="B3154" s="72"/>
      <c r="C3154" s="72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</row>
    <row r="3155" spans="2:16" s="71" customFormat="1" x14ac:dyDescent="0.25">
      <c r="B3155" s="72"/>
      <c r="C3155" s="72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</row>
    <row r="3156" spans="2:16" s="71" customFormat="1" x14ac:dyDescent="0.25">
      <c r="B3156" s="72"/>
      <c r="C3156" s="72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</row>
    <row r="3157" spans="2:16" s="71" customFormat="1" x14ac:dyDescent="0.25">
      <c r="B3157" s="72"/>
      <c r="C3157" s="72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</row>
    <row r="3158" spans="2:16" s="71" customFormat="1" x14ac:dyDescent="0.25">
      <c r="B3158" s="72"/>
      <c r="C3158" s="72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</row>
    <row r="3159" spans="2:16" s="71" customFormat="1" x14ac:dyDescent="0.25">
      <c r="B3159" s="72"/>
      <c r="C3159" s="72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</row>
    <row r="3160" spans="2:16" s="71" customFormat="1" x14ac:dyDescent="0.25">
      <c r="B3160" s="72"/>
      <c r="C3160" s="72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</row>
    <row r="3161" spans="2:16" s="71" customFormat="1" x14ac:dyDescent="0.25">
      <c r="B3161" s="72"/>
      <c r="C3161" s="72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</row>
    <row r="3162" spans="2:16" s="71" customFormat="1" x14ac:dyDescent="0.25">
      <c r="B3162" s="72"/>
      <c r="C3162" s="72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</row>
    <row r="3163" spans="2:16" s="71" customFormat="1" x14ac:dyDescent="0.25">
      <c r="B3163" s="72"/>
      <c r="C3163" s="72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</row>
    <row r="3164" spans="2:16" s="71" customFormat="1" x14ac:dyDescent="0.25">
      <c r="B3164" s="72"/>
      <c r="C3164" s="72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</row>
    <row r="3165" spans="2:16" s="71" customFormat="1" x14ac:dyDescent="0.25">
      <c r="B3165" s="72"/>
      <c r="C3165" s="72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</row>
    <row r="3166" spans="2:16" s="71" customFormat="1" x14ac:dyDescent="0.25">
      <c r="B3166" s="72"/>
      <c r="C3166" s="72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</row>
    <row r="3167" spans="2:16" s="71" customFormat="1" x14ac:dyDescent="0.25">
      <c r="B3167" s="72"/>
      <c r="C3167" s="72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</row>
    <row r="3168" spans="2:16" s="71" customFormat="1" x14ac:dyDescent="0.25">
      <c r="B3168" s="72"/>
      <c r="C3168" s="72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</row>
    <row r="3169" spans="2:16" s="71" customFormat="1" x14ac:dyDescent="0.25">
      <c r="B3169" s="72"/>
      <c r="C3169" s="72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</row>
    <row r="3170" spans="2:16" s="71" customFormat="1" x14ac:dyDescent="0.25">
      <c r="B3170" s="72"/>
      <c r="C3170" s="72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</row>
    <row r="3171" spans="2:16" s="71" customFormat="1" x14ac:dyDescent="0.25">
      <c r="B3171" s="72"/>
      <c r="C3171" s="72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</row>
    <row r="3172" spans="2:16" s="71" customFormat="1" x14ac:dyDescent="0.25">
      <c r="B3172" s="72"/>
      <c r="C3172" s="72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</row>
    <row r="3173" spans="2:16" s="71" customFormat="1" x14ac:dyDescent="0.25">
      <c r="B3173" s="72"/>
      <c r="C3173" s="72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</row>
    <row r="3174" spans="2:16" s="71" customFormat="1" x14ac:dyDescent="0.25">
      <c r="B3174" s="72"/>
      <c r="C3174" s="72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</row>
    <row r="3175" spans="2:16" s="71" customFormat="1" x14ac:dyDescent="0.25">
      <c r="B3175" s="72"/>
      <c r="C3175" s="72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</row>
    <row r="3176" spans="2:16" s="71" customFormat="1" x14ac:dyDescent="0.25">
      <c r="B3176" s="72"/>
      <c r="C3176" s="72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</row>
    <row r="3177" spans="2:16" s="71" customFormat="1" x14ac:dyDescent="0.25">
      <c r="B3177" s="72"/>
      <c r="C3177" s="72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</row>
    <row r="3178" spans="2:16" s="71" customFormat="1" x14ac:dyDescent="0.25">
      <c r="B3178" s="72"/>
      <c r="C3178" s="72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</row>
    <row r="3179" spans="2:16" s="71" customFormat="1" x14ac:dyDescent="0.25">
      <c r="B3179" s="72"/>
      <c r="C3179" s="72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</row>
    <row r="3180" spans="2:16" s="71" customFormat="1" x14ac:dyDescent="0.25">
      <c r="B3180" s="72"/>
      <c r="C3180" s="72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</row>
    <row r="3181" spans="2:16" s="71" customFormat="1" x14ac:dyDescent="0.25">
      <c r="B3181" s="72"/>
      <c r="C3181" s="72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</row>
    <row r="3182" spans="2:16" s="71" customFormat="1" x14ac:dyDescent="0.25">
      <c r="B3182" s="72"/>
      <c r="C3182" s="72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</row>
    <row r="3183" spans="2:16" s="71" customFormat="1" x14ac:dyDescent="0.25">
      <c r="B3183" s="72"/>
      <c r="C3183" s="72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</row>
    <row r="3184" spans="2:16" s="71" customFormat="1" x14ac:dyDescent="0.25">
      <c r="B3184" s="72"/>
      <c r="C3184" s="72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</row>
    <row r="3185" spans="2:16" s="71" customFormat="1" x14ac:dyDescent="0.25">
      <c r="B3185" s="72"/>
      <c r="C3185" s="72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</row>
    <row r="3186" spans="2:16" s="71" customFormat="1" x14ac:dyDescent="0.25">
      <c r="B3186" s="72"/>
      <c r="C3186" s="72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</row>
    <row r="3187" spans="2:16" s="71" customFormat="1" x14ac:dyDescent="0.25">
      <c r="B3187" s="72"/>
      <c r="C3187" s="72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</row>
    <row r="3188" spans="2:16" s="71" customFormat="1" x14ac:dyDescent="0.25">
      <c r="B3188" s="72"/>
      <c r="C3188" s="72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</row>
    <row r="3189" spans="2:16" s="71" customFormat="1" x14ac:dyDescent="0.25">
      <c r="B3189" s="72"/>
      <c r="C3189" s="72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</row>
    <row r="3190" spans="2:16" s="71" customFormat="1" x14ac:dyDescent="0.25">
      <c r="B3190" s="72"/>
      <c r="C3190" s="72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</row>
    <row r="3191" spans="2:16" s="71" customFormat="1" x14ac:dyDescent="0.25">
      <c r="B3191" s="72"/>
      <c r="C3191" s="72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</row>
    <row r="3192" spans="2:16" s="71" customFormat="1" x14ac:dyDescent="0.25">
      <c r="B3192" s="72"/>
      <c r="C3192" s="72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</row>
    <row r="3193" spans="2:16" s="71" customFormat="1" x14ac:dyDescent="0.25">
      <c r="B3193" s="72"/>
      <c r="C3193" s="72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</row>
    <row r="3194" spans="2:16" s="71" customFormat="1" x14ac:dyDescent="0.25">
      <c r="B3194" s="72"/>
      <c r="C3194" s="72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</row>
    <row r="3195" spans="2:16" s="71" customFormat="1" x14ac:dyDescent="0.25">
      <c r="B3195" s="72"/>
      <c r="C3195" s="72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</row>
    <row r="3196" spans="2:16" s="71" customFormat="1" x14ac:dyDescent="0.25">
      <c r="B3196" s="72"/>
      <c r="C3196" s="72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</row>
    <row r="3197" spans="2:16" s="71" customFormat="1" x14ac:dyDescent="0.25">
      <c r="B3197" s="72"/>
      <c r="C3197" s="72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</row>
    <row r="3198" spans="2:16" s="71" customFormat="1" x14ac:dyDescent="0.25">
      <c r="B3198" s="72"/>
      <c r="C3198" s="72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</row>
    <row r="3199" spans="2:16" s="71" customFormat="1" x14ac:dyDescent="0.25">
      <c r="B3199" s="72"/>
      <c r="C3199" s="72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</row>
    <row r="3200" spans="2:16" s="71" customFormat="1" x14ac:dyDescent="0.25">
      <c r="B3200" s="72"/>
      <c r="C3200" s="72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</row>
    <row r="3201" spans="2:16" s="71" customFormat="1" x14ac:dyDescent="0.25">
      <c r="B3201" s="72"/>
      <c r="C3201" s="72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</row>
    <row r="3202" spans="2:16" s="71" customFormat="1" x14ac:dyDescent="0.25">
      <c r="B3202" s="72"/>
      <c r="C3202" s="72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</row>
    <row r="3203" spans="2:16" s="71" customFormat="1" x14ac:dyDescent="0.25">
      <c r="B3203" s="72"/>
      <c r="C3203" s="72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</row>
    <row r="3204" spans="2:16" s="71" customFormat="1" x14ac:dyDescent="0.25">
      <c r="B3204" s="72"/>
      <c r="C3204" s="72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</row>
    <row r="3205" spans="2:16" s="71" customFormat="1" x14ac:dyDescent="0.25">
      <c r="B3205" s="72"/>
      <c r="C3205" s="72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</row>
    <row r="3206" spans="2:16" s="71" customFormat="1" x14ac:dyDescent="0.25">
      <c r="B3206" s="72"/>
      <c r="C3206" s="72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</row>
    <row r="3207" spans="2:16" s="71" customFormat="1" x14ac:dyDescent="0.25">
      <c r="B3207" s="72"/>
      <c r="C3207" s="72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</row>
    <row r="3208" spans="2:16" s="71" customFormat="1" x14ac:dyDescent="0.25">
      <c r="B3208" s="72"/>
      <c r="C3208" s="72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</row>
    <row r="3209" spans="2:16" s="71" customFormat="1" x14ac:dyDescent="0.25">
      <c r="B3209" s="72"/>
      <c r="C3209" s="72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</row>
    <row r="3210" spans="2:16" s="71" customFormat="1" x14ac:dyDescent="0.25">
      <c r="B3210" s="72"/>
      <c r="C3210" s="72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</row>
    <row r="3211" spans="2:16" s="71" customFormat="1" x14ac:dyDescent="0.25">
      <c r="B3211" s="72"/>
      <c r="C3211" s="72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</row>
    <row r="3212" spans="2:16" s="71" customFormat="1" x14ac:dyDescent="0.25">
      <c r="B3212" s="72"/>
      <c r="C3212" s="72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</row>
    <row r="3213" spans="2:16" s="71" customFormat="1" x14ac:dyDescent="0.25">
      <c r="B3213" s="72"/>
      <c r="C3213" s="72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</row>
    <row r="3214" spans="2:16" s="71" customFormat="1" x14ac:dyDescent="0.25">
      <c r="B3214" s="72"/>
      <c r="C3214" s="72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</row>
    <row r="3215" spans="2:16" s="71" customFormat="1" x14ac:dyDescent="0.25">
      <c r="B3215" s="72"/>
      <c r="C3215" s="72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</row>
    <row r="3216" spans="2:16" s="71" customFormat="1" x14ac:dyDescent="0.25">
      <c r="B3216" s="72"/>
      <c r="C3216" s="72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</row>
    <row r="3217" spans="2:16" s="71" customFormat="1" x14ac:dyDescent="0.25">
      <c r="B3217" s="72"/>
      <c r="C3217" s="72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</row>
    <row r="3218" spans="2:16" s="71" customFormat="1" x14ac:dyDescent="0.25">
      <c r="B3218" s="72"/>
      <c r="C3218" s="72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</row>
    <row r="3219" spans="2:16" s="71" customFormat="1" x14ac:dyDescent="0.25">
      <c r="B3219" s="72"/>
      <c r="C3219" s="72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</row>
    <row r="3220" spans="2:16" s="71" customFormat="1" x14ac:dyDescent="0.25">
      <c r="B3220" s="72"/>
      <c r="C3220" s="72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</row>
    <row r="3221" spans="2:16" s="71" customFormat="1" x14ac:dyDescent="0.25">
      <c r="B3221" s="72"/>
      <c r="C3221" s="72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</row>
    <row r="3222" spans="2:16" s="71" customFormat="1" x14ac:dyDescent="0.25">
      <c r="B3222" s="72"/>
      <c r="C3222" s="72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</row>
    <row r="3223" spans="2:16" s="71" customFormat="1" x14ac:dyDescent="0.25">
      <c r="B3223" s="72"/>
      <c r="C3223" s="72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</row>
    <row r="3224" spans="2:16" s="71" customFormat="1" x14ac:dyDescent="0.25">
      <c r="B3224" s="72"/>
      <c r="C3224" s="72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</row>
    <row r="3225" spans="2:16" s="71" customFormat="1" x14ac:dyDescent="0.25">
      <c r="B3225" s="72"/>
      <c r="C3225" s="72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</row>
    <row r="3226" spans="2:16" s="71" customFormat="1" x14ac:dyDescent="0.25">
      <c r="B3226" s="72"/>
      <c r="C3226" s="72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</row>
    <row r="3227" spans="2:16" s="71" customFormat="1" x14ac:dyDescent="0.25">
      <c r="B3227" s="72"/>
      <c r="C3227" s="72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</row>
    <row r="3228" spans="2:16" s="71" customFormat="1" x14ac:dyDescent="0.25">
      <c r="B3228" s="72"/>
      <c r="C3228" s="72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</row>
    <row r="3229" spans="2:16" s="71" customFormat="1" x14ac:dyDescent="0.25">
      <c r="B3229" s="72"/>
      <c r="C3229" s="72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</row>
    <row r="3230" spans="2:16" s="71" customFormat="1" x14ac:dyDescent="0.25">
      <c r="B3230" s="72"/>
      <c r="C3230" s="72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</row>
    <row r="3231" spans="2:16" s="71" customFormat="1" x14ac:dyDescent="0.25">
      <c r="B3231" s="72"/>
      <c r="C3231" s="72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</row>
    <row r="3232" spans="2:16" s="71" customFormat="1" x14ac:dyDescent="0.25">
      <c r="B3232" s="72"/>
      <c r="C3232" s="72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</row>
    <row r="3233" spans="2:16" s="71" customFormat="1" x14ac:dyDescent="0.25">
      <c r="B3233" s="72"/>
      <c r="C3233" s="72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</row>
    <row r="3234" spans="2:16" s="71" customFormat="1" x14ac:dyDescent="0.25">
      <c r="B3234" s="72"/>
      <c r="C3234" s="72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</row>
    <row r="3235" spans="2:16" s="71" customFormat="1" x14ac:dyDescent="0.25">
      <c r="B3235" s="72"/>
      <c r="C3235" s="72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</row>
    <row r="3236" spans="2:16" s="71" customFormat="1" x14ac:dyDescent="0.25">
      <c r="B3236" s="72"/>
      <c r="C3236" s="72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</row>
    <row r="3237" spans="2:16" s="71" customFormat="1" x14ac:dyDescent="0.25">
      <c r="B3237" s="72"/>
      <c r="C3237" s="72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</row>
    <row r="3238" spans="2:16" s="71" customFormat="1" x14ac:dyDescent="0.25">
      <c r="B3238" s="72"/>
      <c r="C3238" s="72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</row>
    <row r="3239" spans="2:16" s="71" customFormat="1" x14ac:dyDescent="0.25">
      <c r="B3239" s="72"/>
      <c r="C3239" s="72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</row>
    <row r="3240" spans="2:16" s="71" customFormat="1" x14ac:dyDescent="0.25">
      <c r="B3240" s="72"/>
      <c r="C3240" s="72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</row>
    <row r="3241" spans="2:16" s="71" customFormat="1" x14ac:dyDescent="0.25">
      <c r="B3241" s="72"/>
      <c r="C3241" s="72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</row>
    <row r="3242" spans="2:16" s="71" customFormat="1" x14ac:dyDescent="0.25">
      <c r="B3242" s="72"/>
      <c r="C3242" s="72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</row>
    <row r="3243" spans="2:16" s="71" customFormat="1" x14ac:dyDescent="0.25">
      <c r="B3243" s="72"/>
      <c r="C3243" s="72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</row>
    <row r="3244" spans="2:16" s="71" customFormat="1" x14ac:dyDescent="0.25">
      <c r="B3244" s="72"/>
      <c r="C3244" s="72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</row>
    <row r="3245" spans="2:16" s="71" customFormat="1" x14ac:dyDescent="0.25">
      <c r="B3245" s="72"/>
      <c r="C3245" s="72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</row>
    <row r="3246" spans="2:16" s="71" customFormat="1" x14ac:dyDescent="0.25">
      <c r="B3246" s="72"/>
      <c r="C3246" s="72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</row>
    <row r="3247" spans="2:16" s="71" customFormat="1" x14ac:dyDescent="0.25">
      <c r="B3247" s="72"/>
      <c r="C3247" s="72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</row>
    <row r="3248" spans="2:16" s="71" customFormat="1" x14ac:dyDescent="0.25">
      <c r="B3248" s="72"/>
      <c r="C3248" s="72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</row>
    <row r="3249" spans="2:16" s="71" customFormat="1" x14ac:dyDescent="0.25">
      <c r="B3249" s="72"/>
      <c r="C3249" s="72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</row>
    <row r="3250" spans="2:16" s="71" customFormat="1" x14ac:dyDescent="0.25">
      <c r="B3250" s="72"/>
      <c r="C3250" s="72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</row>
    <row r="3251" spans="2:16" s="71" customFormat="1" x14ac:dyDescent="0.25">
      <c r="B3251" s="72"/>
      <c r="C3251" s="72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</row>
    <row r="3252" spans="2:16" s="71" customFormat="1" x14ac:dyDescent="0.25">
      <c r="B3252" s="72"/>
      <c r="C3252" s="72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</row>
    <row r="3253" spans="2:16" s="71" customFormat="1" x14ac:dyDescent="0.25">
      <c r="B3253" s="72"/>
      <c r="C3253" s="72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</row>
    <row r="3254" spans="2:16" s="71" customFormat="1" x14ac:dyDescent="0.25">
      <c r="B3254" s="72"/>
      <c r="C3254" s="72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</row>
    <row r="3255" spans="2:16" s="71" customFormat="1" x14ac:dyDescent="0.25">
      <c r="B3255" s="72"/>
      <c r="C3255" s="72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</row>
    <row r="3256" spans="2:16" s="71" customFormat="1" x14ac:dyDescent="0.25">
      <c r="B3256" s="72"/>
      <c r="C3256" s="72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</row>
    <row r="3257" spans="2:16" s="71" customFormat="1" x14ac:dyDescent="0.25">
      <c r="B3257" s="72"/>
      <c r="C3257" s="72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</row>
    <row r="3258" spans="2:16" s="71" customFormat="1" x14ac:dyDescent="0.25">
      <c r="B3258" s="72"/>
      <c r="C3258" s="72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</row>
    <row r="3259" spans="2:16" s="71" customFormat="1" x14ac:dyDescent="0.25">
      <c r="B3259" s="72"/>
      <c r="C3259" s="72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</row>
    <row r="3260" spans="2:16" s="71" customFormat="1" x14ac:dyDescent="0.25">
      <c r="B3260" s="72"/>
      <c r="C3260" s="72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</row>
    <row r="3261" spans="2:16" s="71" customFormat="1" x14ac:dyDescent="0.25">
      <c r="B3261" s="72"/>
      <c r="C3261" s="72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</row>
    <row r="3262" spans="2:16" s="71" customFormat="1" x14ac:dyDescent="0.25">
      <c r="B3262" s="72"/>
      <c r="C3262" s="72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</row>
    <row r="3263" spans="2:16" s="71" customFormat="1" x14ac:dyDescent="0.25">
      <c r="B3263" s="72"/>
      <c r="C3263" s="72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</row>
    <row r="3264" spans="2:16" s="71" customFormat="1" x14ac:dyDescent="0.25">
      <c r="B3264" s="72"/>
      <c r="C3264" s="72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</row>
    <row r="3265" spans="2:16" s="71" customFormat="1" x14ac:dyDescent="0.25">
      <c r="B3265" s="72"/>
      <c r="C3265" s="72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</row>
    <row r="3266" spans="2:16" s="71" customFormat="1" x14ac:dyDescent="0.25">
      <c r="B3266" s="72"/>
      <c r="C3266" s="72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</row>
    <row r="3267" spans="2:16" s="71" customFormat="1" x14ac:dyDescent="0.25">
      <c r="B3267" s="72"/>
      <c r="C3267" s="72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</row>
    <row r="3268" spans="2:16" s="71" customFormat="1" x14ac:dyDescent="0.25">
      <c r="B3268" s="72"/>
      <c r="C3268" s="72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</row>
    <row r="3269" spans="2:16" s="71" customFormat="1" x14ac:dyDescent="0.25">
      <c r="B3269" s="72"/>
      <c r="C3269" s="72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</row>
    <row r="3270" spans="2:16" s="71" customFormat="1" x14ac:dyDescent="0.25">
      <c r="B3270" s="72"/>
      <c r="C3270" s="72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</row>
    <row r="3271" spans="2:16" s="71" customFormat="1" x14ac:dyDescent="0.25">
      <c r="B3271" s="72"/>
      <c r="C3271" s="72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</row>
    <row r="3272" spans="2:16" s="71" customFormat="1" x14ac:dyDescent="0.25">
      <c r="B3272" s="72"/>
      <c r="C3272" s="72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</row>
    <row r="3273" spans="2:16" s="71" customFormat="1" x14ac:dyDescent="0.25">
      <c r="B3273" s="72"/>
      <c r="C3273" s="72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</row>
    <row r="3274" spans="2:16" s="71" customFormat="1" x14ac:dyDescent="0.25">
      <c r="B3274" s="72"/>
      <c r="C3274" s="72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</row>
    <row r="3275" spans="2:16" s="71" customFormat="1" x14ac:dyDescent="0.25">
      <c r="B3275" s="72"/>
      <c r="C3275" s="72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</row>
    <row r="3276" spans="2:16" s="71" customFormat="1" x14ac:dyDescent="0.25">
      <c r="B3276" s="72"/>
      <c r="C3276" s="72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</row>
    <row r="3277" spans="2:16" s="71" customFormat="1" x14ac:dyDescent="0.25">
      <c r="B3277" s="72"/>
      <c r="C3277" s="72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</row>
    <row r="3278" spans="2:16" s="71" customFormat="1" x14ac:dyDescent="0.25">
      <c r="B3278" s="72"/>
      <c r="C3278" s="72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</row>
    <row r="3279" spans="2:16" s="71" customFormat="1" x14ac:dyDescent="0.25">
      <c r="B3279" s="72"/>
      <c r="C3279" s="72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</row>
    <row r="3280" spans="2:16" s="71" customFormat="1" x14ac:dyDescent="0.25">
      <c r="B3280" s="72"/>
      <c r="C3280" s="72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</row>
    <row r="3281" spans="2:16" s="71" customFormat="1" x14ac:dyDescent="0.25">
      <c r="B3281" s="72"/>
      <c r="C3281" s="72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</row>
    <row r="3282" spans="2:16" s="71" customFormat="1" x14ac:dyDescent="0.25">
      <c r="B3282" s="72"/>
      <c r="C3282" s="72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</row>
    <row r="3283" spans="2:16" s="71" customFormat="1" x14ac:dyDescent="0.25">
      <c r="B3283" s="72"/>
      <c r="C3283" s="72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</row>
    <row r="3284" spans="2:16" s="71" customFormat="1" x14ac:dyDescent="0.25">
      <c r="B3284" s="72"/>
      <c r="C3284" s="72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</row>
    <row r="3285" spans="2:16" s="71" customFormat="1" x14ac:dyDescent="0.25">
      <c r="B3285" s="72"/>
      <c r="C3285" s="72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</row>
    <row r="3286" spans="2:16" s="71" customFormat="1" x14ac:dyDescent="0.25">
      <c r="B3286" s="72"/>
      <c r="C3286" s="72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</row>
    <row r="3287" spans="2:16" s="71" customFormat="1" x14ac:dyDescent="0.25">
      <c r="B3287" s="72"/>
      <c r="C3287" s="72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</row>
    <row r="3288" spans="2:16" s="71" customFormat="1" x14ac:dyDescent="0.25">
      <c r="B3288" s="72"/>
      <c r="C3288" s="72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</row>
    <row r="3289" spans="2:16" s="71" customFormat="1" x14ac:dyDescent="0.25">
      <c r="B3289" s="72"/>
      <c r="C3289" s="72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</row>
    <row r="3290" spans="2:16" s="71" customFormat="1" x14ac:dyDescent="0.25">
      <c r="B3290" s="72"/>
      <c r="C3290" s="72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</row>
    <row r="3291" spans="2:16" s="71" customFormat="1" x14ac:dyDescent="0.25">
      <c r="B3291" s="72"/>
      <c r="C3291" s="72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</row>
    <row r="3292" spans="2:16" s="71" customFormat="1" x14ac:dyDescent="0.25">
      <c r="B3292" s="72"/>
      <c r="C3292" s="72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</row>
    <row r="3293" spans="2:16" s="71" customFormat="1" x14ac:dyDescent="0.25">
      <c r="B3293" s="72"/>
      <c r="C3293" s="72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</row>
    <row r="3294" spans="2:16" s="71" customFormat="1" x14ac:dyDescent="0.25">
      <c r="B3294" s="72"/>
      <c r="C3294" s="72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</row>
    <row r="3295" spans="2:16" s="71" customFormat="1" x14ac:dyDescent="0.25">
      <c r="B3295" s="72"/>
      <c r="C3295" s="72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</row>
    <row r="3296" spans="2:16" s="71" customFormat="1" x14ac:dyDescent="0.25">
      <c r="B3296" s="72"/>
      <c r="C3296" s="72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</row>
    <row r="3297" spans="2:16" s="71" customFormat="1" x14ac:dyDescent="0.25">
      <c r="B3297" s="72"/>
      <c r="C3297" s="72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</row>
    <row r="3298" spans="2:16" s="71" customFormat="1" x14ac:dyDescent="0.25">
      <c r="B3298" s="72"/>
      <c r="C3298" s="72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</row>
    <row r="3299" spans="2:16" s="71" customFormat="1" x14ac:dyDescent="0.25">
      <c r="B3299" s="72"/>
      <c r="C3299" s="72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</row>
    <row r="3300" spans="2:16" s="71" customFormat="1" x14ac:dyDescent="0.25">
      <c r="B3300" s="72"/>
      <c r="C3300" s="72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</row>
    <row r="3301" spans="2:16" s="71" customFormat="1" x14ac:dyDescent="0.25">
      <c r="B3301" s="72"/>
      <c r="C3301" s="72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</row>
    <row r="3302" spans="2:16" s="71" customFormat="1" x14ac:dyDescent="0.25">
      <c r="B3302" s="72"/>
      <c r="C3302" s="72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</row>
    <row r="3303" spans="2:16" s="71" customFormat="1" x14ac:dyDescent="0.25">
      <c r="B3303" s="72"/>
      <c r="C3303" s="72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</row>
    <row r="3304" spans="2:16" s="71" customFormat="1" x14ac:dyDescent="0.25">
      <c r="B3304" s="72"/>
      <c r="C3304" s="72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</row>
    <row r="3305" spans="2:16" s="71" customFormat="1" x14ac:dyDescent="0.25">
      <c r="B3305" s="72"/>
      <c r="C3305" s="72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</row>
    <row r="3306" spans="2:16" s="71" customFormat="1" x14ac:dyDescent="0.25">
      <c r="B3306" s="72"/>
      <c r="C3306" s="72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</row>
    <row r="3307" spans="2:16" s="71" customFormat="1" x14ac:dyDescent="0.25">
      <c r="B3307" s="72"/>
      <c r="C3307" s="72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</row>
    <row r="3308" spans="2:16" s="71" customFormat="1" x14ac:dyDescent="0.25">
      <c r="B3308" s="72"/>
      <c r="C3308" s="72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</row>
    <row r="3309" spans="2:16" s="71" customFormat="1" x14ac:dyDescent="0.25">
      <c r="B3309" s="72"/>
      <c r="C3309" s="72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</row>
    <row r="3310" spans="2:16" s="71" customFormat="1" x14ac:dyDescent="0.25">
      <c r="B3310" s="72"/>
      <c r="C3310" s="72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</row>
    <row r="3311" spans="2:16" s="71" customFormat="1" x14ac:dyDescent="0.25">
      <c r="B3311" s="72"/>
      <c r="C3311" s="72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</row>
    <row r="3312" spans="2:16" s="71" customFormat="1" x14ac:dyDescent="0.25">
      <c r="B3312" s="72"/>
      <c r="C3312" s="72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</row>
    <row r="3313" spans="2:16" s="71" customFormat="1" x14ac:dyDescent="0.25">
      <c r="B3313" s="72"/>
      <c r="C3313" s="72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</row>
    <row r="3314" spans="2:16" s="71" customFormat="1" x14ac:dyDescent="0.25">
      <c r="B3314" s="72"/>
      <c r="C3314" s="72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</row>
    <row r="3315" spans="2:16" s="71" customFormat="1" x14ac:dyDescent="0.25">
      <c r="B3315" s="72"/>
      <c r="C3315" s="72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</row>
    <row r="3316" spans="2:16" s="71" customFormat="1" x14ac:dyDescent="0.25">
      <c r="B3316" s="72"/>
      <c r="C3316" s="72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</row>
    <row r="3317" spans="2:16" s="71" customFormat="1" x14ac:dyDescent="0.25">
      <c r="B3317" s="72"/>
      <c r="C3317" s="72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</row>
    <row r="3318" spans="2:16" s="71" customFormat="1" x14ac:dyDescent="0.25">
      <c r="B3318" s="72"/>
      <c r="C3318" s="72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</row>
    <row r="3319" spans="2:16" s="71" customFormat="1" x14ac:dyDescent="0.25">
      <c r="B3319" s="72"/>
      <c r="C3319" s="72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</row>
    <row r="3320" spans="2:16" s="71" customFormat="1" x14ac:dyDescent="0.25">
      <c r="B3320" s="72"/>
      <c r="C3320" s="72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</row>
    <row r="3321" spans="2:16" s="71" customFormat="1" x14ac:dyDescent="0.25">
      <c r="B3321" s="72"/>
      <c r="C3321" s="72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</row>
    <row r="3322" spans="2:16" s="71" customFormat="1" x14ac:dyDescent="0.25">
      <c r="B3322" s="72"/>
      <c r="C3322" s="72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</row>
    <row r="3323" spans="2:16" s="71" customFormat="1" x14ac:dyDescent="0.25">
      <c r="B3323" s="72"/>
      <c r="C3323" s="72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</row>
    <row r="3324" spans="2:16" s="71" customFormat="1" x14ac:dyDescent="0.25">
      <c r="B3324" s="72"/>
      <c r="C3324" s="72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</row>
    <row r="3325" spans="2:16" s="71" customFormat="1" x14ac:dyDescent="0.25">
      <c r="B3325" s="72"/>
      <c r="C3325" s="72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</row>
    <row r="3326" spans="2:16" s="71" customFormat="1" x14ac:dyDescent="0.25">
      <c r="B3326" s="72"/>
      <c r="C3326" s="72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</row>
    <row r="3327" spans="2:16" s="71" customFormat="1" x14ac:dyDescent="0.25">
      <c r="B3327" s="72"/>
      <c r="C3327" s="72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</row>
    <row r="3328" spans="2:16" s="71" customFormat="1" x14ac:dyDescent="0.25">
      <c r="B3328" s="72"/>
      <c r="C3328" s="72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</row>
    <row r="3329" spans="2:16" s="71" customFormat="1" x14ac:dyDescent="0.25">
      <c r="B3329" s="72"/>
      <c r="C3329" s="72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</row>
    <row r="3330" spans="2:16" s="71" customFormat="1" x14ac:dyDescent="0.25">
      <c r="B3330" s="72"/>
      <c r="C3330" s="72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</row>
    <row r="3331" spans="2:16" s="71" customFormat="1" x14ac:dyDescent="0.25">
      <c r="B3331" s="72"/>
      <c r="C3331" s="72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</row>
    <row r="3332" spans="2:16" s="71" customFormat="1" x14ac:dyDescent="0.25">
      <c r="B3332" s="72"/>
      <c r="C3332" s="72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</row>
    <row r="3333" spans="2:16" s="71" customFormat="1" x14ac:dyDescent="0.25">
      <c r="B3333" s="72"/>
      <c r="C3333" s="72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</row>
    <row r="3334" spans="2:16" s="71" customFormat="1" x14ac:dyDescent="0.25">
      <c r="B3334" s="72"/>
      <c r="C3334" s="72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</row>
    <row r="3335" spans="2:16" s="71" customFormat="1" x14ac:dyDescent="0.25">
      <c r="B3335" s="72"/>
      <c r="C3335" s="72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</row>
    <row r="3336" spans="2:16" s="71" customFormat="1" x14ac:dyDescent="0.25">
      <c r="B3336" s="72"/>
      <c r="C3336" s="72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</row>
    <row r="3337" spans="2:16" s="71" customFormat="1" x14ac:dyDescent="0.25">
      <c r="B3337" s="72"/>
      <c r="C3337" s="72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</row>
    <row r="3338" spans="2:16" s="71" customFormat="1" x14ac:dyDescent="0.25">
      <c r="B3338" s="72"/>
      <c r="C3338" s="72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</row>
    <row r="3339" spans="2:16" s="71" customFormat="1" x14ac:dyDescent="0.25">
      <c r="B3339" s="72"/>
      <c r="C3339" s="72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</row>
    <row r="3340" spans="2:16" s="71" customFormat="1" x14ac:dyDescent="0.25">
      <c r="B3340" s="72"/>
      <c r="C3340" s="72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</row>
    <row r="3341" spans="2:16" s="71" customFormat="1" x14ac:dyDescent="0.25">
      <c r="B3341" s="72"/>
      <c r="C3341" s="72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</row>
    <row r="3342" spans="2:16" s="71" customFormat="1" x14ac:dyDescent="0.25">
      <c r="B3342" s="72"/>
      <c r="C3342" s="72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</row>
    <row r="3343" spans="2:16" s="71" customFormat="1" x14ac:dyDescent="0.25">
      <c r="B3343" s="72"/>
      <c r="C3343" s="72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</row>
    <row r="3344" spans="2:16" s="71" customFormat="1" x14ac:dyDescent="0.25">
      <c r="B3344" s="72"/>
      <c r="C3344" s="72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</row>
    <row r="3345" spans="2:16" s="71" customFormat="1" x14ac:dyDescent="0.25">
      <c r="B3345" s="72"/>
      <c r="C3345" s="72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</row>
    <row r="3346" spans="2:16" s="71" customFormat="1" x14ac:dyDescent="0.25">
      <c r="B3346" s="72"/>
      <c r="C3346" s="72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</row>
    <row r="3347" spans="2:16" s="71" customFormat="1" x14ac:dyDescent="0.25">
      <c r="B3347" s="72"/>
      <c r="C3347" s="72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</row>
    <row r="3348" spans="2:16" s="71" customFormat="1" x14ac:dyDescent="0.25">
      <c r="B3348" s="72"/>
      <c r="C3348" s="72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</row>
    <row r="3349" spans="2:16" s="71" customFormat="1" x14ac:dyDescent="0.25">
      <c r="B3349" s="72"/>
      <c r="C3349" s="72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</row>
    <row r="3350" spans="2:16" s="71" customFormat="1" x14ac:dyDescent="0.25">
      <c r="B3350" s="72"/>
      <c r="C3350" s="72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</row>
    <row r="3351" spans="2:16" s="71" customFormat="1" x14ac:dyDescent="0.25">
      <c r="B3351" s="72"/>
      <c r="C3351" s="72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</row>
    <row r="3352" spans="2:16" s="71" customFormat="1" x14ac:dyDescent="0.25">
      <c r="B3352" s="72"/>
      <c r="C3352" s="72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</row>
    <row r="3353" spans="2:16" s="71" customFormat="1" x14ac:dyDescent="0.25">
      <c r="B3353" s="72"/>
      <c r="C3353" s="72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</row>
    <row r="3354" spans="2:16" s="71" customFormat="1" x14ac:dyDescent="0.25">
      <c r="B3354" s="72"/>
      <c r="C3354" s="72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</row>
    <row r="3355" spans="2:16" s="71" customFormat="1" x14ac:dyDescent="0.25">
      <c r="B3355" s="72"/>
      <c r="C3355" s="72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</row>
    <row r="3356" spans="2:16" s="71" customFormat="1" x14ac:dyDescent="0.25">
      <c r="B3356" s="72"/>
      <c r="C3356" s="72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</row>
    <row r="3357" spans="2:16" s="71" customFormat="1" x14ac:dyDescent="0.25">
      <c r="B3357" s="72"/>
      <c r="C3357" s="72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</row>
    <row r="3358" spans="2:16" s="71" customFormat="1" x14ac:dyDescent="0.25">
      <c r="B3358" s="72"/>
      <c r="C3358" s="72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</row>
    <row r="3359" spans="2:16" s="71" customFormat="1" x14ac:dyDescent="0.25">
      <c r="B3359" s="72"/>
      <c r="C3359" s="72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</row>
    <row r="3360" spans="2:16" s="71" customFormat="1" x14ac:dyDescent="0.25">
      <c r="B3360" s="72"/>
      <c r="C3360" s="72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</row>
    <row r="3361" spans="2:16" s="71" customFormat="1" x14ac:dyDescent="0.25">
      <c r="B3361" s="72"/>
      <c r="C3361" s="72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</row>
    <row r="3362" spans="2:16" s="71" customFormat="1" x14ac:dyDescent="0.25">
      <c r="B3362" s="72"/>
      <c r="C3362" s="72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</row>
    <row r="3363" spans="2:16" s="71" customFormat="1" x14ac:dyDescent="0.25">
      <c r="B3363" s="72"/>
      <c r="C3363" s="72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</row>
    <row r="3364" spans="2:16" s="71" customFormat="1" x14ac:dyDescent="0.25">
      <c r="B3364" s="72"/>
      <c r="C3364" s="72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</row>
    <row r="3365" spans="2:16" s="71" customFormat="1" x14ac:dyDescent="0.25">
      <c r="B3365" s="72"/>
      <c r="C3365" s="72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</row>
    <row r="3366" spans="2:16" s="71" customFormat="1" x14ac:dyDescent="0.25">
      <c r="B3366" s="72"/>
      <c r="C3366" s="72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</row>
    <row r="3367" spans="2:16" s="71" customFormat="1" x14ac:dyDescent="0.25">
      <c r="B3367" s="72"/>
      <c r="C3367" s="72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</row>
    <row r="3368" spans="2:16" s="71" customFormat="1" x14ac:dyDescent="0.25">
      <c r="B3368" s="72"/>
      <c r="C3368" s="72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</row>
    <row r="3369" spans="2:16" s="71" customFormat="1" x14ac:dyDescent="0.25">
      <c r="B3369" s="72"/>
      <c r="C3369" s="72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</row>
    <row r="3370" spans="2:16" s="71" customFormat="1" x14ac:dyDescent="0.25">
      <c r="B3370" s="72"/>
      <c r="C3370" s="72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</row>
    <row r="3371" spans="2:16" s="71" customFormat="1" x14ac:dyDescent="0.25">
      <c r="B3371" s="72"/>
      <c r="C3371" s="72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</row>
    <row r="3372" spans="2:16" s="71" customFormat="1" x14ac:dyDescent="0.25">
      <c r="B3372" s="72"/>
      <c r="C3372" s="72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</row>
    <row r="3373" spans="2:16" s="71" customFormat="1" x14ac:dyDescent="0.25">
      <c r="B3373" s="72"/>
      <c r="C3373" s="72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</row>
    <row r="3374" spans="2:16" s="71" customFormat="1" x14ac:dyDescent="0.25">
      <c r="B3374" s="72"/>
      <c r="C3374" s="72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</row>
    <row r="3375" spans="2:16" s="71" customFormat="1" x14ac:dyDescent="0.25">
      <c r="B3375" s="72"/>
      <c r="C3375" s="72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</row>
    <row r="3376" spans="2:16" s="71" customFormat="1" x14ac:dyDescent="0.25">
      <c r="B3376" s="72"/>
      <c r="C3376" s="72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</row>
    <row r="3377" spans="2:16" s="71" customFormat="1" x14ac:dyDescent="0.25">
      <c r="B3377" s="72"/>
      <c r="C3377" s="72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</row>
    <row r="3378" spans="2:16" s="71" customFormat="1" x14ac:dyDescent="0.25">
      <c r="B3378" s="72"/>
      <c r="C3378" s="72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</row>
    <row r="3379" spans="2:16" s="71" customFormat="1" x14ac:dyDescent="0.25">
      <c r="B3379" s="72"/>
      <c r="C3379" s="72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</row>
    <row r="3380" spans="2:16" s="71" customFormat="1" x14ac:dyDescent="0.25">
      <c r="B3380" s="72"/>
      <c r="C3380" s="72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</row>
    <row r="3381" spans="2:16" s="71" customFormat="1" x14ac:dyDescent="0.25">
      <c r="B3381" s="72"/>
      <c r="C3381" s="72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</row>
    <row r="3382" spans="2:16" s="71" customFormat="1" x14ac:dyDescent="0.25">
      <c r="B3382" s="72"/>
      <c r="C3382" s="72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</row>
    <row r="3383" spans="2:16" s="71" customFormat="1" x14ac:dyDescent="0.25">
      <c r="B3383" s="72"/>
      <c r="C3383" s="72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</row>
    <row r="3384" spans="2:16" s="71" customFormat="1" x14ac:dyDescent="0.25">
      <c r="B3384" s="72"/>
      <c r="C3384" s="72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</row>
    <row r="3385" spans="2:16" s="71" customFormat="1" x14ac:dyDescent="0.25">
      <c r="B3385" s="72"/>
      <c r="C3385" s="72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</row>
    <row r="3386" spans="2:16" s="71" customFormat="1" x14ac:dyDescent="0.25">
      <c r="B3386" s="72"/>
      <c r="C3386" s="72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</row>
    <row r="3387" spans="2:16" s="71" customFormat="1" x14ac:dyDescent="0.25">
      <c r="B3387" s="72"/>
      <c r="C3387" s="72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</row>
    <row r="3388" spans="2:16" s="71" customFormat="1" x14ac:dyDescent="0.25">
      <c r="B3388" s="72"/>
      <c r="C3388" s="72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</row>
    <row r="3389" spans="2:16" s="71" customFormat="1" x14ac:dyDescent="0.25">
      <c r="B3389" s="72"/>
      <c r="C3389" s="72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</row>
    <row r="3390" spans="2:16" s="71" customFormat="1" x14ac:dyDescent="0.25">
      <c r="B3390" s="72"/>
      <c r="C3390" s="72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</row>
    <row r="3391" spans="2:16" s="71" customFormat="1" x14ac:dyDescent="0.25">
      <c r="B3391" s="72"/>
      <c r="C3391" s="72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</row>
    <row r="3392" spans="2:16" s="71" customFormat="1" x14ac:dyDescent="0.25">
      <c r="B3392" s="72"/>
      <c r="C3392" s="72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</row>
    <row r="3393" spans="2:16" s="71" customFormat="1" x14ac:dyDescent="0.25">
      <c r="B3393" s="72"/>
      <c r="C3393" s="72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</row>
    <row r="3394" spans="2:16" s="71" customFormat="1" x14ac:dyDescent="0.25">
      <c r="B3394" s="72"/>
      <c r="C3394" s="72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</row>
    <row r="3395" spans="2:16" s="71" customFormat="1" x14ac:dyDescent="0.25">
      <c r="B3395" s="72"/>
      <c r="C3395" s="72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</row>
    <row r="3396" spans="2:16" s="71" customFormat="1" x14ac:dyDescent="0.25">
      <c r="B3396" s="72"/>
      <c r="C3396" s="72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</row>
    <row r="3397" spans="2:16" s="71" customFormat="1" x14ac:dyDescent="0.25">
      <c r="B3397" s="72"/>
      <c r="C3397" s="72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</row>
    <row r="3398" spans="2:16" s="71" customFormat="1" x14ac:dyDescent="0.25">
      <c r="B3398" s="72"/>
      <c r="C3398" s="72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</row>
    <row r="3399" spans="2:16" s="71" customFormat="1" x14ac:dyDescent="0.25">
      <c r="B3399" s="72"/>
      <c r="C3399" s="72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</row>
    <row r="3400" spans="2:16" s="71" customFormat="1" x14ac:dyDescent="0.25">
      <c r="B3400" s="72"/>
      <c r="C3400" s="72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</row>
    <row r="3401" spans="2:16" s="71" customFormat="1" x14ac:dyDescent="0.25">
      <c r="B3401" s="72"/>
      <c r="C3401" s="72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</row>
    <row r="3402" spans="2:16" s="71" customFormat="1" x14ac:dyDescent="0.25">
      <c r="B3402" s="72"/>
      <c r="C3402" s="72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</row>
    <row r="3403" spans="2:16" s="71" customFormat="1" x14ac:dyDescent="0.25">
      <c r="B3403" s="72"/>
      <c r="C3403" s="72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</row>
    <row r="3404" spans="2:16" s="71" customFormat="1" x14ac:dyDescent="0.25">
      <c r="B3404" s="72"/>
      <c r="C3404" s="72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</row>
    <row r="3405" spans="2:16" s="71" customFormat="1" x14ac:dyDescent="0.25">
      <c r="B3405" s="72"/>
      <c r="C3405" s="72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</row>
    <row r="3406" spans="2:16" s="71" customFormat="1" x14ac:dyDescent="0.25">
      <c r="B3406" s="72"/>
      <c r="C3406" s="72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</row>
    <row r="3407" spans="2:16" s="71" customFormat="1" x14ac:dyDescent="0.25">
      <c r="B3407" s="72"/>
      <c r="C3407" s="72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</row>
    <row r="3408" spans="2:16" s="71" customFormat="1" x14ac:dyDescent="0.25">
      <c r="B3408" s="72"/>
      <c r="C3408" s="72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</row>
    <row r="3409" spans="2:16" s="71" customFormat="1" x14ac:dyDescent="0.25">
      <c r="B3409" s="72"/>
      <c r="C3409" s="72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</row>
    <row r="3410" spans="2:16" s="71" customFormat="1" x14ac:dyDescent="0.25">
      <c r="B3410" s="72"/>
      <c r="C3410" s="72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</row>
    <row r="3411" spans="2:16" s="71" customFormat="1" x14ac:dyDescent="0.25">
      <c r="B3411" s="72"/>
      <c r="C3411" s="72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</row>
    <row r="3412" spans="2:16" s="71" customFormat="1" x14ac:dyDescent="0.25">
      <c r="B3412" s="72"/>
      <c r="C3412" s="72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</row>
    <row r="3413" spans="2:16" s="71" customFormat="1" x14ac:dyDescent="0.25">
      <c r="B3413" s="72"/>
      <c r="C3413" s="72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</row>
    <row r="3414" spans="2:16" s="71" customFormat="1" x14ac:dyDescent="0.25">
      <c r="B3414" s="72"/>
      <c r="C3414" s="72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</row>
    <row r="3415" spans="2:16" s="71" customFormat="1" x14ac:dyDescent="0.25">
      <c r="B3415" s="72"/>
      <c r="C3415" s="72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</row>
    <row r="3416" spans="2:16" s="71" customFormat="1" x14ac:dyDescent="0.25">
      <c r="B3416" s="72"/>
      <c r="C3416" s="72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</row>
    <row r="3417" spans="2:16" s="71" customFormat="1" x14ac:dyDescent="0.25">
      <c r="B3417" s="72"/>
      <c r="C3417" s="72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</row>
    <row r="3418" spans="2:16" s="71" customFormat="1" x14ac:dyDescent="0.25">
      <c r="B3418" s="72"/>
      <c r="C3418" s="72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</row>
    <row r="3419" spans="2:16" s="71" customFormat="1" x14ac:dyDescent="0.25">
      <c r="B3419" s="72"/>
      <c r="C3419" s="72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</row>
    <row r="3420" spans="2:16" s="71" customFormat="1" x14ac:dyDescent="0.25">
      <c r="B3420" s="72"/>
      <c r="C3420" s="72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</row>
    <row r="3421" spans="2:16" s="71" customFormat="1" x14ac:dyDescent="0.25">
      <c r="B3421" s="72"/>
      <c r="C3421" s="72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</row>
    <row r="3422" spans="2:16" s="71" customFormat="1" x14ac:dyDescent="0.25">
      <c r="B3422" s="72"/>
      <c r="C3422" s="72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</row>
    <row r="3423" spans="2:16" s="71" customFormat="1" x14ac:dyDescent="0.25">
      <c r="B3423" s="72"/>
      <c r="C3423" s="72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</row>
    <row r="3424" spans="2:16" s="71" customFormat="1" x14ac:dyDescent="0.25">
      <c r="B3424" s="72"/>
      <c r="C3424" s="72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</row>
    <row r="3425" spans="2:16" s="71" customFormat="1" x14ac:dyDescent="0.25">
      <c r="B3425" s="72"/>
      <c r="C3425" s="72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</row>
    <row r="3426" spans="2:16" s="71" customFormat="1" x14ac:dyDescent="0.25">
      <c r="B3426" s="72"/>
      <c r="C3426" s="72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</row>
    <row r="3427" spans="2:16" s="71" customFormat="1" x14ac:dyDescent="0.25">
      <c r="B3427" s="72"/>
      <c r="C3427" s="72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</row>
    <row r="3428" spans="2:16" s="71" customFormat="1" x14ac:dyDescent="0.25">
      <c r="B3428" s="72"/>
      <c r="C3428" s="72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</row>
    <row r="3429" spans="2:16" s="71" customFormat="1" x14ac:dyDescent="0.25">
      <c r="B3429" s="72"/>
      <c r="C3429" s="72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</row>
    <row r="3430" spans="2:16" s="71" customFormat="1" x14ac:dyDescent="0.25">
      <c r="B3430" s="72"/>
      <c r="C3430" s="72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</row>
    <row r="3431" spans="2:16" s="71" customFormat="1" x14ac:dyDescent="0.25">
      <c r="B3431" s="72"/>
      <c r="C3431" s="72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</row>
    <row r="3432" spans="2:16" s="71" customFormat="1" x14ac:dyDescent="0.25">
      <c r="B3432" s="72"/>
      <c r="C3432" s="72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</row>
    <row r="3433" spans="2:16" s="71" customFormat="1" x14ac:dyDescent="0.25">
      <c r="B3433" s="72"/>
      <c r="C3433" s="72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</row>
    <row r="3434" spans="2:16" s="71" customFormat="1" x14ac:dyDescent="0.25">
      <c r="B3434" s="72"/>
      <c r="C3434" s="72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</row>
    <row r="3435" spans="2:16" s="71" customFormat="1" x14ac:dyDescent="0.25">
      <c r="B3435" s="72"/>
      <c r="C3435" s="72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</row>
    <row r="3436" spans="2:16" s="71" customFormat="1" x14ac:dyDescent="0.25">
      <c r="B3436" s="72"/>
      <c r="C3436" s="72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</row>
    <row r="3437" spans="2:16" s="71" customFormat="1" x14ac:dyDescent="0.25">
      <c r="B3437" s="72"/>
      <c r="C3437" s="72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</row>
    <row r="3438" spans="2:16" s="71" customFormat="1" x14ac:dyDescent="0.25">
      <c r="B3438" s="72"/>
      <c r="C3438" s="72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</row>
    <row r="3439" spans="2:16" s="71" customFormat="1" x14ac:dyDescent="0.25">
      <c r="B3439" s="72"/>
      <c r="C3439" s="72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</row>
    <row r="3440" spans="2:16" s="71" customFormat="1" x14ac:dyDescent="0.25">
      <c r="B3440" s="72"/>
      <c r="C3440" s="72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</row>
    <row r="3441" spans="2:16" s="71" customFormat="1" x14ac:dyDescent="0.25">
      <c r="B3441" s="72"/>
      <c r="C3441" s="72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</row>
    <row r="3442" spans="2:16" s="71" customFormat="1" x14ac:dyDescent="0.25">
      <c r="B3442" s="72"/>
      <c r="C3442" s="72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</row>
    <row r="3443" spans="2:16" s="71" customFormat="1" x14ac:dyDescent="0.25">
      <c r="B3443" s="72"/>
      <c r="C3443" s="72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</row>
    <row r="3444" spans="2:16" s="71" customFormat="1" x14ac:dyDescent="0.25">
      <c r="B3444" s="72"/>
      <c r="C3444" s="72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</row>
    <row r="3445" spans="2:16" s="71" customFormat="1" x14ac:dyDescent="0.25">
      <c r="B3445" s="72"/>
      <c r="C3445" s="72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</row>
    <row r="3446" spans="2:16" s="71" customFormat="1" x14ac:dyDescent="0.25">
      <c r="B3446" s="72"/>
      <c r="C3446" s="72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</row>
    <row r="3447" spans="2:16" s="71" customFormat="1" x14ac:dyDescent="0.25">
      <c r="B3447" s="72"/>
      <c r="C3447" s="72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</row>
    <row r="3448" spans="2:16" s="71" customFormat="1" x14ac:dyDescent="0.25">
      <c r="B3448" s="72"/>
      <c r="C3448" s="72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</row>
    <row r="3449" spans="2:16" s="71" customFormat="1" x14ac:dyDescent="0.25">
      <c r="B3449" s="72"/>
      <c r="C3449" s="72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</row>
    <row r="3450" spans="2:16" s="71" customFormat="1" x14ac:dyDescent="0.25">
      <c r="B3450" s="72"/>
      <c r="C3450" s="72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</row>
    <row r="3451" spans="2:16" s="71" customFormat="1" x14ac:dyDescent="0.25">
      <c r="B3451" s="72"/>
      <c r="C3451" s="72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</row>
    <row r="3452" spans="2:16" s="71" customFormat="1" x14ac:dyDescent="0.25">
      <c r="B3452" s="72"/>
      <c r="C3452" s="72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</row>
    <row r="3453" spans="2:16" s="71" customFormat="1" x14ac:dyDescent="0.25">
      <c r="B3453" s="72"/>
      <c r="C3453" s="72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</row>
    <row r="3454" spans="2:16" s="71" customFormat="1" x14ac:dyDescent="0.25">
      <c r="B3454" s="72"/>
      <c r="C3454" s="72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</row>
    <row r="3455" spans="2:16" s="71" customFormat="1" x14ac:dyDescent="0.25">
      <c r="B3455" s="72"/>
      <c r="C3455" s="72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</row>
    <row r="3456" spans="2:16" s="71" customFormat="1" x14ac:dyDescent="0.25">
      <c r="B3456" s="72"/>
      <c r="C3456" s="72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</row>
    <row r="3457" spans="2:16" s="71" customFormat="1" x14ac:dyDescent="0.25">
      <c r="B3457" s="72"/>
      <c r="C3457" s="72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</row>
    <row r="3458" spans="2:16" s="71" customFormat="1" x14ac:dyDescent="0.25">
      <c r="B3458" s="72"/>
      <c r="C3458" s="72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</row>
    <row r="3459" spans="2:16" s="71" customFormat="1" x14ac:dyDescent="0.25">
      <c r="B3459" s="72"/>
      <c r="C3459" s="72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</row>
    <row r="3460" spans="2:16" s="71" customFormat="1" x14ac:dyDescent="0.25">
      <c r="B3460" s="72"/>
      <c r="C3460" s="72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</row>
    <row r="3461" spans="2:16" s="71" customFormat="1" x14ac:dyDescent="0.25">
      <c r="B3461" s="72"/>
      <c r="C3461" s="72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</row>
    <row r="3462" spans="2:16" s="71" customFormat="1" x14ac:dyDescent="0.25">
      <c r="B3462" s="72"/>
      <c r="C3462" s="72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</row>
    <row r="3463" spans="2:16" s="71" customFormat="1" x14ac:dyDescent="0.25">
      <c r="B3463" s="72"/>
      <c r="C3463" s="72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</row>
    <row r="3464" spans="2:16" s="71" customFormat="1" x14ac:dyDescent="0.25">
      <c r="B3464" s="72"/>
      <c r="C3464" s="72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</row>
    <row r="3465" spans="2:16" s="71" customFormat="1" x14ac:dyDescent="0.25">
      <c r="B3465" s="72"/>
      <c r="C3465" s="72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</row>
    <row r="3466" spans="2:16" s="71" customFormat="1" x14ac:dyDescent="0.25">
      <c r="B3466" s="72"/>
      <c r="C3466" s="72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</row>
    <row r="3467" spans="2:16" s="71" customFormat="1" x14ac:dyDescent="0.25">
      <c r="B3467" s="72"/>
      <c r="C3467" s="72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</row>
    <row r="3468" spans="2:16" s="71" customFormat="1" x14ac:dyDescent="0.25">
      <c r="B3468" s="72"/>
      <c r="C3468" s="72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</row>
    <row r="3469" spans="2:16" s="71" customFormat="1" x14ac:dyDescent="0.25">
      <c r="B3469" s="72"/>
      <c r="C3469" s="72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</row>
    <row r="3470" spans="2:16" s="71" customFormat="1" x14ac:dyDescent="0.25">
      <c r="B3470" s="72"/>
      <c r="C3470" s="72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</row>
    <row r="3471" spans="2:16" s="71" customFormat="1" x14ac:dyDescent="0.25">
      <c r="B3471" s="72"/>
      <c r="C3471" s="72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</row>
    <row r="3472" spans="2:16" s="71" customFormat="1" x14ac:dyDescent="0.25">
      <c r="B3472" s="72"/>
      <c r="C3472" s="72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</row>
    <row r="3473" spans="2:16" s="71" customFormat="1" x14ac:dyDescent="0.25">
      <c r="B3473" s="72"/>
      <c r="C3473" s="72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</row>
    <row r="3474" spans="2:16" s="71" customFormat="1" x14ac:dyDescent="0.25">
      <c r="B3474" s="72"/>
      <c r="C3474" s="72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</row>
    <row r="3475" spans="2:16" s="71" customFormat="1" x14ac:dyDescent="0.25">
      <c r="B3475" s="72"/>
      <c r="C3475" s="72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</row>
    <row r="3476" spans="2:16" s="71" customFormat="1" x14ac:dyDescent="0.25">
      <c r="B3476" s="72"/>
      <c r="C3476" s="72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</row>
    <row r="3477" spans="2:16" s="71" customFormat="1" x14ac:dyDescent="0.25">
      <c r="B3477" s="72"/>
      <c r="C3477" s="72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</row>
    <row r="3478" spans="2:16" s="71" customFormat="1" x14ac:dyDescent="0.25">
      <c r="B3478" s="72"/>
      <c r="C3478" s="72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</row>
    <row r="3479" spans="2:16" s="71" customFormat="1" x14ac:dyDescent="0.25">
      <c r="B3479" s="72"/>
      <c r="C3479" s="72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</row>
    <row r="3480" spans="2:16" s="71" customFormat="1" x14ac:dyDescent="0.25">
      <c r="B3480" s="72"/>
      <c r="C3480" s="72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</row>
    <row r="3481" spans="2:16" s="71" customFormat="1" x14ac:dyDescent="0.25">
      <c r="B3481" s="72"/>
      <c r="C3481" s="72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</row>
    <row r="3482" spans="2:16" s="71" customFormat="1" x14ac:dyDescent="0.25">
      <c r="B3482" s="72"/>
      <c r="C3482" s="72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</row>
    <row r="3483" spans="2:16" s="71" customFormat="1" x14ac:dyDescent="0.25">
      <c r="B3483" s="72"/>
      <c r="C3483" s="72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</row>
    <row r="3484" spans="2:16" s="71" customFormat="1" x14ac:dyDescent="0.25">
      <c r="B3484" s="72"/>
      <c r="C3484" s="72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</row>
    <row r="3485" spans="2:16" s="71" customFormat="1" x14ac:dyDescent="0.25">
      <c r="B3485" s="72"/>
      <c r="C3485" s="72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</row>
    <row r="3486" spans="2:16" s="71" customFormat="1" x14ac:dyDescent="0.25">
      <c r="B3486" s="72"/>
      <c r="C3486" s="72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</row>
    <row r="3487" spans="2:16" s="71" customFormat="1" x14ac:dyDescent="0.25">
      <c r="B3487" s="72"/>
      <c r="C3487" s="72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</row>
    <row r="3488" spans="2:16" s="71" customFormat="1" x14ac:dyDescent="0.25">
      <c r="B3488" s="72"/>
      <c r="C3488" s="72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</row>
    <row r="3489" spans="2:16" s="71" customFormat="1" x14ac:dyDescent="0.25">
      <c r="B3489" s="72"/>
      <c r="C3489" s="72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</row>
    <row r="3490" spans="2:16" s="71" customFormat="1" x14ac:dyDescent="0.25">
      <c r="B3490" s="72"/>
      <c r="C3490" s="72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</row>
    <row r="3491" spans="2:16" s="71" customFormat="1" x14ac:dyDescent="0.25">
      <c r="B3491" s="72"/>
      <c r="C3491" s="72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</row>
    <row r="3492" spans="2:16" s="71" customFormat="1" x14ac:dyDescent="0.25">
      <c r="B3492" s="72"/>
      <c r="C3492" s="72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</row>
    <row r="3493" spans="2:16" s="71" customFormat="1" x14ac:dyDescent="0.25">
      <c r="B3493" s="72"/>
      <c r="C3493" s="72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</row>
    <row r="3494" spans="2:16" s="71" customFormat="1" x14ac:dyDescent="0.25">
      <c r="B3494" s="72"/>
      <c r="C3494" s="72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</row>
    <row r="3495" spans="2:16" s="71" customFormat="1" x14ac:dyDescent="0.25">
      <c r="B3495" s="72"/>
      <c r="C3495" s="72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</row>
    <row r="3496" spans="2:16" s="71" customFormat="1" x14ac:dyDescent="0.25">
      <c r="B3496" s="72"/>
      <c r="C3496" s="72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</row>
    <row r="3497" spans="2:16" s="71" customFormat="1" x14ac:dyDescent="0.25">
      <c r="B3497" s="72"/>
      <c r="C3497" s="72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</row>
    <row r="3498" spans="2:16" s="71" customFormat="1" x14ac:dyDescent="0.25">
      <c r="B3498" s="72"/>
      <c r="C3498" s="72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</row>
    <row r="3499" spans="2:16" s="71" customFormat="1" x14ac:dyDescent="0.25">
      <c r="B3499" s="72"/>
      <c r="C3499" s="72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</row>
    <row r="3500" spans="2:16" s="71" customFormat="1" x14ac:dyDescent="0.25">
      <c r="B3500" s="72"/>
      <c r="C3500" s="72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</row>
    <row r="3501" spans="2:16" s="71" customFormat="1" x14ac:dyDescent="0.25">
      <c r="B3501" s="72"/>
      <c r="C3501" s="72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</row>
    <row r="3502" spans="2:16" s="71" customFormat="1" x14ac:dyDescent="0.25">
      <c r="B3502" s="72"/>
      <c r="C3502" s="72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</row>
    <row r="3503" spans="2:16" s="71" customFormat="1" x14ac:dyDescent="0.25">
      <c r="B3503" s="72"/>
      <c r="C3503" s="72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</row>
    <row r="3504" spans="2:16" s="71" customFormat="1" x14ac:dyDescent="0.25">
      <c r="B3504" s="72"/>
      <c r="C3504" s="72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</row>
    <row r="3505" spans="2:16" s="71" customFormat="1" x14ac:dyDescent="0.25">
      <c r="B3505" s="72"/>
      <c r="C3505" s="72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</row>
    <row r="3506" spans="2:16" s="71" customFormat="1" x14ac:dyDescent="0.25">
      <c r="B3506" s="72"/>
      <c r="C3506" s="72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</row>
    <row r="3507" spans="2:16" s="71" customFormat="1" x14ac:dyDescent="0.25">
      <c r="B3507" s="72"/>
      <c r="C3507" s="72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</row>
    <row r="3508" spans="2:16" s="71" customFormat="1" x14ac:dyDescent="0.25">
      <c r="B3508" s="72"/>
      <c r="C3508" s="72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</row>
    <row r="3509" spans="2:16" s="71" customFormat="1" x14ac:dyDescent="0.25">
      <c r="B3509" s="72"/>
      <c r="C3509" s="72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</row>
    <row r="3510" spans="2:16" s="71" customFormat="1" x14ac:dyDescent="0.25">
      <c r="B3510" s="72"/>
      <c r="C3510" s="72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</row>
    <row r="3511" spans="2:16" s="71" customFormat="1" x14ac:dyDescent="0.25">
      <c r="B3511" s="72"/>
      <c r="C3511" s="72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</row>
    <row r="3512" spans="2:16" s="71" customFormat="1" x14ac:dyDescent="0.25">
      <c r="B3512" s="72"/>
      <c r="C3512" s="72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</row>
    <row r="3513" spans="2:16" s="71" customFormat="1" x14ac:dyDescent="0.25">
      <c r="B3513" s="72"/>
      <c r="C3513" s="72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</row>
    <row r="3514" spans="2:16" s="71" customFormat="1" x14ac:dyDescent="0.25">
      <c r="B3514" s="72"/>
      <c r="C3514" s="72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</row>
    <row r="3515" spans="2:16" s="71" customFormat="1" x14ac:dyDescent="0.25">
      <c r="B3515" s="72"/>
      <c r="C3515" s="72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</row>
    <row r="3516" spans="2:16" s="71" customFormat="1" x14ac:dyDescent="0.25">
      <c r="B3516" s="72"/>
      <c r="C3516" s="72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</row>
    <row r="3517" spans="2:16" s="71" customFormat="1" x14ac:dyDescent="0.25">
      <c r="B3517" s="72"/>
      <c r="C3517" s="72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</row>
    <row r="3518" spans="2:16" s="71" customFormat="1" x14ac:dyDescent="0.25">
      <c r="B3518" s="72"/>
      <c r="C3518" s="72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</row>
    <row r="3519" spans="2:16" s="71" customFormat="1" x14ac:dyDescent="0.25">
      <c r="B3519" s="72"/>
      <c r="C3519" s="72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</row>
    <row r="3520" spans="2:16" s="71" customFormat="1" x14ac:dyDescent="0.25">
      <c r="B3520" s="72"/>
      <c r="C3520" s="72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</row>
    <row r="3521" spans="2:16" s="71" customFormat="1" x14ac:dyDescent="0.25">
      <c r="B3521" s="72"/>
      <c r="C3521" s="72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</row>
    <row r="3522" spans="2:16" s="71" customFormat="1" x14ac:dyDescent="0.25">
      <c r="B3522" s="72"/>
      <c r="C3522" s="72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</row>
    <row r="3523" spans="2:16" s="71" customFormat="1" x14ac:dyDescent="0.25">
      <c r="B3523" s="72"/>
      <c r="C3523" s="72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</row>
    <row r="3524" spans="2:16" s="71" customFormat="1" x14ac:dyDescent="0.25">
      <c r="B3524" s="72"/>
      <c r="C3524" s="72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</row>
    <row r="3525" spans="2:16" s="71" customFormat="1" x14ac:dyDescent="0.25">
      <c r="B3525" s="72"/>
      <c r="C3525" s="72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</row>
    <row r="3526" spans="2:16" s="71" customFormat="1" x14ac:dyDescent="0.25">
      <c r="B3526" s="72"/>
      <c r="C3526" s="72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</row>
    <row r="3527" spans="2:16" s="71" customFormat="1" x14ac:dyDescent="0.25">
      <c r="B3527" s="72"/>
      <c r="C3527" s="72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</row>
    <row r="3528" spans="2:16" s="71" customFormat="1" x14ac:dyDescent="0.25">
      <c r="B3528" s="72"/>
      <c r="C3528" s="72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</row>
    <row r="3529" spans="2:16" s="71" customFormat="1" x14ac:dyDescent="0.25">
      <c r="B3529" s="72"/>
      <c r="C3529" s="72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</row>
    <row r="3530" spans="2:16" s="71" customFormat="1" x14ac:dyDescent="0.25">
      <c r="B3530" s="72"/>
      <c r="C3530" s="72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</row>
    <row r="3531" spans="2:16" s="71" customFormat="1" x14ac:dyDescent="0.25">
      <c r="B3531" s="72"/>
      <c r="C3531" s="72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</row>
    <row r="3532" spans="2:16" s="71" customFormat="1" x14ac:dyDescent="0.25">
      <c r="B3532" s="72"/>
      <c r="C3532" s="72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</row>
    <row r="3533" spans="2:16" s="71" customFormat="1" x14ac:dyDescent="0.25">
      <c r="B3533" s="72"/>
      <c r="C3533" s="72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</row>
    <row r="3534" spans="2:16" s="71" customFormat="1" x14ac:dyDescent="0.25">
      <c r="B3534" s="72"/>
      <c r="C3534" s="72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</row>
    <row r="3535" spans="2:16" s="71" customFormat="1" x14ac:dyDescent="0.25">
      <c r="B3535" s="72"/>
      <c r="C3535" s="72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</row>
    <row r="3536" spans="2:16" s="71" customFormat="1" x14ac:dyDescent="0.25">
      <c r="B3536" s="72"/>
      <c r="C3536" s="72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</row>
    <row r="3537" spans="2:16" s="71" customFormat="1" x14ac:dyDescent="0.25">
      <c r="B3537" s="72"/>
      <c r="C3537" s="72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</row>
    <row r="3538" spans="2:16" s="71" customFormat="1" x14ac:dyDescent="0.25">
      <c r="B3538" s="72"/>
      <c r="C3538" s="72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</row>
    <row r="3539" spans="2:16" s="71" customFormat="1" x14ac:dyDescent="0.25">
      <c r="B3539" s="72"/>
      <c r="C3539" s="72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</row>
    <row r="3540" spans="2:16" s="71" customFormat="1" x14ac:dyDescent="0.25">
      <c r="B3540" s="72"/>
      <c r="C3540" s="72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</row>
    <row r="3541" spans="2:16" s="71" customFormat="1" x14ac:dyDescent="0.25">
      <c r="B3541" s="72"/>
      <c r="C3541" s="72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</row>
    <row r="3542" spans="2:16" s="71" customFormat="1" x14ac:dyDescent="0.25">
      <c r="B3542" s="72"/>
      <c r="C3542" s="72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</row>
    <row r="3543" spans="2:16" s="71" customFormat="1" x14ac:dyDescent="0.25">
      <c r="B3543" s="72"/>
      <c r="C3543" s="72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</row>
    <row r="3544" spans="2:16" s="71" customFormat="1" x14ac:dyDescent="0.25">
      <c r="B3544" s="72"/>
      <c r="C3544" s="72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</row>
    <row r="3545" spans="2:16" s="71" customFormat="1" x14ac:dyDescent="0.25">
      <c r="B3545" s="72"/>
      <c r="C3545" s="72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</row>
    <row r="3546" spans="2:16" s="71" customFormat="1" x14ac:dyDescent="0.25">
      <c r="B3546" s="72"/>
      <c r="C3546" s="72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</row>
    <row r="3547" spans="2:16" s="71" customFormat="1" x14ac:dyDescent="0.25">
      <c r="B3547" s="72"/>
      <c r="C3547" s="72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</row>
    <row r="3548" spans="2:16" s="71" customFormat="1" x14ac:dyDescent="0.25">
      <c r="B3548" s="72"/>
      <c r="C3548" s="72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</row>
    <row r="3549" spans="2:16" s="71" customFormat="1" x14ac:dyDescent="0.25">
      <c r="B3549" s="72"/>
      <c r="C3549" s="72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</row>
    <row r="3550" spans="2:16" s="71" customFormat="1" x14ac:dyDescent="0.25">
      <c r="B3550" s="72"/>
      <c r="C3550" s="72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</row>
    <row r="3551" spans="2:16" s="71" customFormat="1" x14ac:dyDescent="0.25">
      <c r="B3551" s="72"/>
      <c r="C3551" s="72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</row>
    <row r="3552" spans="2:16" s="71" customFormat="1" x14ac:dyDescent="0.25">
      <c r="B3552" s="72"/>
      <c r="C3552" s="72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</row>
    <row r="3553" spans="2:16" s="71" customFormat="1" x14ac:dyDescent="0.25">
      <c r="B3553" s="72"/>
      <c r="C3553" s="72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</row>
    <row r="3554" spans="2:16" s="71" customFormat="1" x14ac:dyDescent="0.25">
      <c r="B3554" s="72"/>
      <c r="C3554" s="72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</row>
    <row r="3555" spans="2:16" s="71" customFormat="1" x14ac:dyDescent="0.25">
      <c r="B3555" s="72"/>
      <c r="C3555" s="72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</row>
    <row r="3556" spans="2:16" s="71" customFormat="1" x14ac:dyDescent="0.25">
      <c r="B3556" s="72"/>
      <c r="C3556" s="72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</row>
    <row r="3557" spans="2:16" s="71" customFormat="1" x14ac:dyDescent="0.25">
      <c r="B3557" s="72"/>
      <c r="C3557" s="72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</row>
    <row r="3558" spans="2:16" s="71" customFormat="1" x14ac:dyDescent="0.25">
      <c r="B3558" s="72"/>
      <c r="C3558" s="72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</row>
    <row r="3559" spans="2:16" s="71" customFormat="1" x14ac:dyDescent="0.25">
      <c r="B3559" s="72"/>
      <c r="C3559" s="72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</row>
    <row r="3560" spans="2:16" s="71" customFormat="1" x14ac:dyDescent="0.25">
      <c r="B3560" s="72"/>
      <c r="C3560" s="72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</row>
    <row r="3561" spans="2:16" s="71" customFormat="1" x14ac:dyDescent="0.25">
      <c r="B3561" s="72"/>
      <c r="C3561" s="72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</row>
    <row r="3562" spans="2:16" s="71" customFormat="1" x14ac:dyDescent="0.25">
      <c r="B3562" s="72"/>
      <c r="C3562" s="72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</row>
    <row r="3563" spans="2:16" s="71" customFormat="1" x14ac:dyDescent="0.25">
      <c r="B3563" s="72"/>
      <c r="C3563" s="72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</row>
    <row r="3564" spans="2:16" s="71" customFormat="1" x14ac:dyDescent="0.25">
      <c r="B3564" s="72"/>
      <c r="C3564" s="72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</row>
    <row r="3565" spans="2:16" s="71" customFormat="1" x14ac:dyDescent="0.25">
      <c r="B3565" s="72"/>
      <c r="C3565" s="72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</row>
    <row r="3566" spans="2:16" s="71" customFormat="1" x14ac:dyDescent="0.25">
      <c r="B3566" s="72"/>
      <c r="C3566" s="72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</row>
    <row r="3567" spans="2:16" s="71" customFormat="1" x14ac:dyDescent="0.25">
      <c r="B3567" s="72"/>
      <c r="C3567" s="72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</row>
    <row r="3568" spans="2:16" s="71" customFormat="1" x14ac:dyDescent="0.25">
      <c r="B3568" s="72"/>
      <c r="C3568" s="72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</row>
    <row r="3569" spans="2:16" s="71" customFormat="1" x14ac:dyDescent="0.25">
      <c r="B3569" s="72"/>
      <c r="C3569" s="72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</row>
    <row r="3570" spans="2:16" s="71" customFormat="1" x14ac:dyDescent="0.25">
      <c r="B3570" s="72"/>
      <c r="C3570" s="72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</row>
    <row r="3571" spans="2:16" s="71" customFormat="1" x14ac:dyDescent="0.25">
      <c r="B3571" s="72"/>
      <c r="C3571" s="72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</row>
    <row r="3572" spans="2:16" s="71" customFormat="1" x14ac:dyDescent="0.25">
      <c r="B3572" s="72"/>
      <c r="C3572" s="72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</row>
    <row r="3573" spans="2:16" s="71" customFormat="1" x14ac:dyDescent="0.25">
      <c r="B3573" s="72"/>
      <c r="C3573" s="72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</row>
    <row r="3574" spans="2:16" s="71" customFormat="1" x14ac:dyDescent="0.25">
      <c r="B3574" s="72"/>
      <c r="C3574" s="72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</row>
    <row r="3575" spans="2:16" s="71" customFormat="1" x14ac:dyDescent="0.25">
      <c r="B3575" s="72"/>
      <c r="C3575" s="72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</row>
    <row r="3576" spans="2:16" s="71" customFormat="1" x14ac:dyDescent="0.25">
      <c r="B3576" s="72"/>
      <c r="C3576" s="72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</row>
    <row r="3577" spans="2:16" s="71" customFormat="1" x14ac:dyDescent="0.25">
      <c r="B3577" s="72"/>
      <c r="C3577" s="72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</row>
    <row r="3578" spans="2:16" s="71" customFormat="1" x14ac:dyDescent="0.25">
      <c r="B3578" s="72"/>
      <c r="C3578" s="72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</row>
    <row r="3579" spans="2:16" s="71" customFormat="1" x14ac:dyDescent="0.25">
      <c r="B3579" s="72"/>
      <c r="C3579" s="72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</row>
    <row r="3580" spans="2:16" s="71" customFormat="1" x14ac:dyDescent="0.25">
      <c r="B3580" s="72"/>
      <c r="C3580" s="72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</row>
    <row r="3581" spans="2:16" s="71" customFormat="1" x14ac:dyDescent="0.25">
      <c r="B3581" s="72"/>
      <c r="C3581" s="72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</row>
    <row r="3582" spans="2:16" s="71" customFormat="1" x14ac:dyDescent="0.25">
      <c r="B3582" s="72"/>
      <c r="C3582" s="72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</row>
    <row r="3583" spans="2:16" s="71" customFormat="1" x14ac:dyDescent="0.25">
      <c r="B3583" s="72"/>
      <c r="C3583" s="72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</row>
    <row r="3584" spans="2:16" s="71" customFormat="1" x14ac:dyDescent="0.25">
      <c r="B3584" s="72"/>
      <c r="C3584" s="72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</row>
    <row r="3585" spans="2:16" s="71" customFormat="1" x14ac:dyDescent="0.25">
      <c r="B3585" s="72"/>
      <c r="C3585" s="72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</row>
    <row r="3586" spans="2:16" s="71" customFormat="1" x14ac:dyDescent="0.25">
      <c r="B3586" s="72"/>
      <c r="C3586" s="72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</row>
    <row r="3587" spans="2:16" s="71" customFormat="1" x14ac:dyDescent="0.25">
      <c r="B3587" s="72"/>
      <c r="C3587" s="72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</row>
    <row r="3588" spans="2:16" s="71" customFormat="1" x14ac:dyDescent="0.25">
      <c r="B3588" s="72"/>
      <c r="C3588" s="72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</row>
    <row r="3589" spans="2:16" s="71" customFormat="1" x14ac:dyDescent="0.25">
      <c r="B3589" s="72"/>
      <c r="C3589" s="72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</row>
    <row r="3590" spans="2:16" s="71" customFormat="1" x14ac:dyDescent="0.25">
      <c r="B3590" s="72"/>
      <c r="C3590" s="72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</row>
    <row r="3591" spans="2:16" s="71" customFormat="1" x14ac:dyDescent="0.25">
      <c r="B3591" s="72"/>
      <c r="C3591" s="72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</row>
    <row r="3592" spans="2:16" s="71" customFormat="1" x14ac:dyDescent="0.25">
      <c r="B3592" s="72"/>
      <c r="C3592" s="72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</row>
    <row r="3593" spans="2:16" s="71" customFormat="1" x14ac:dyDescent="0.25">
      <c r="B3593" s="72"/>
      <c r="C3593" s="72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</row>
    <row r="3594" spans="2:16" s="71" customFormat="1" x14ac:dyDescent="0.25">
      <c r="B3594" s="72"/>
      <c r="C3594" s="72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</row>
    <row r="3595" spans="2:16" s="71" customFormat="1" x14ac:dyDescent="0.25">
      <c r="B3595" s="72"/>
      <c r="C3595" s="72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</row>
    <row r="3596" spans="2:16" s="71" customFormat="1" x14ac:dyDescent="0.25">
      <c r="B3596" s="72"/>
      <c r="C3596" s="72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</row>
    <row r="3597" spans="2:16" s="71" customFormat="1" x14ac:dyDescent="0.25">
      <c r="B3597" s="72"/>
      <c r="C3597" s="72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</row>
    <row r="3598" spans="2:16" s="71" customFormat="1" x14ac:dyDescent="0.25">
      <c r="B3598" s="72"/>
      <c r="C3598" s="72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</row>
    <row r="3599" spans="2:16" s="71" customFormat="1" x14ac:dyDescent="0.25">
      <c r="B3599" s="72"/>
      <c r="C3599" s="72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</row>
    <row r="3600" spans="2:16" s="71" customFormat="1" x14ac:dyDescent="0.25">
      <c r="B3600" s="72"/>
      <c r="C3600" s="72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</row>
    <row r="3601" spans="2:16" s="71" customFormat="1" x14ac:dyDescent="0.25">
      <c r="B3601" s="72"/>
      <c r="C3601" s="72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</row>
    <row r="3602" spans="2:16" s="71" customFormat="1" x14ac:dyDescent="0.25">
      <c r="B3602" s="72"/>
      <c r="C3602" s="72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</row>
    <row r="3603" spans="2:16" s="71" customFormat="1" x14ac:dyDescent="0.25">
      <c r="B3603" s="72"/>
      <c r="C3603" s="72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</row>
    <row r="3604" spans="2:16" s="71" customFormat="1" x14ac:dyDescent="0.25">
      <c r="B3604" s="72"/>
      <c r="C3604" s="72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</row>
    <row r="3605" spans="2:16" s="71" customFormat="1" x14ac:dyDescent="0.25">
      <c r="B3605" s="72"/>
      <c r="C3605" s="72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</row>
    <row r="3606" spans="2:16" s="71" customFormat="1" x14ac:dyDescent="0.25">
      <c r="B3606" s="72"/>
      <c r="C3606" s="72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</row>
    <row r="3607" spans="2:16" s="71" customFormat="1" x14ac:dyDescent="0.25">
      <c r="B3607" s="72"/>
      <c r="C3607" s="72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</row>
    <row r="3608" spans="2:16" s="71" customFormat="1" x14ac:dyDescent="0.25">
      <c r="B3608" s="72"/>
      <c r="C3608" s="72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</row>
    <row r="3609" spans="2:16" s="71" customFormat="1" x14ac:dyDescent="0.25">
      <c r="B3609" s="72"/>
      <c r="C3609" s="72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</row>
    <row r="3610" spans="2:16" s="71" customFormat="1" x14ac:dyDescent="0.25">
      <c r="B3610" s="72"/>
      <c r="C3610" s="72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</row>
    <row r="3611" spans="2:16" s="71" customFormat="1" x14ac:dyDescent="0.25">
      <c r="B3611" s="72"/>
      <c r="C3611" s="72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</row>
    <row r="3612" spans="2:16" s="71" customFormat="1" x14ac:dyDescent="0.25">
      <c r="B3612" s="72"/>
      <c r="C3612" s="72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</row>
    <row r="3613" spans="2:16" s="71" customFormat="1" x14ac:dyDescent="0.25">
      <c r="B3613" s="72"/>
      <c r="C3613" s="72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</row>
    <row r="3614" spans="2:16" s="71" customFormat="1" x14ac:dyDescent="0.25">
      <c r="B3614" s="72"/>
      <c r="C3614" s="72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</row>
    <row r="3615" spans="2:16" s="71" customFormat="1" x14ac:dyDescent="0.25">
      <c r="B3615" s="72"/>
      <c r="C3615" s="72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</row>
    <row r="3616" spans="2:16" s="71" customFormat="1" x14ac:dyDescent="0.25">
      <c r="B3616" s="72"/>
      <c r="C3616" s="72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</row>
    <row r="3617" spans="2:16" s="71" customFormat="1" x14ac:dyDescent="0.25">
      <c r="B3617" s="72"/>
      <c r="C3617" s="72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</row>
    <row r="3618" spans="2:16" s="71" customFormat="1" x14ac:dyDescent="0.25">
      <c r="B3618" s="72"/>
      <c r="C3618" s="72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</row>
    <row r="3619" spans="2:16" s="71" customFormat="1" x14ac:dyDescent="0.25">
      <c r="B3619" s="72"/>
      <c r="C3619" s="72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</row>
    <row r="3620" spans="2:16" s="71" customFormat="1" x14ac:dyDescent="0.25">
      <c r="B3620" s="72"/>
      <c r="C3620" s="72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</row>
    <row r="3621" spans="2:16" s="71" customFormat="1" x14ac:dyDescent="0.25">
      <c r="B3621" s="72"/>
      <c r="C3621" s="72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</row>
    <row r="3622" spans="2:16" s="71" customFormat="1" x14ac:dyDescent="0.25">
      <c r="B3622" s="72"/>
      <c r="C3622" s="72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</row>
    <row r="3623" spans="2:16" s="71" customFormat="1" x14ac:dyDescent="0.25">
      <c r="B3623" s="72"/>
      <c r="C3623" s="72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</row>
    <row r="3624" spans="2:16" s="71" customFormat="1" x14ac:dyDescent="0.25">
      <c r="B3624" s="72"/>
      <c r="C3624" s="72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</row>
    <row r="3625" spans="2:16" s="71" customFormat="1" x14ac:dyDescent="0.25">
      <c r="B3625" s="72"/>
      <c r="C3625" s="72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</row>
    <row r="3626" spans="2:16" s="71" customFormat="1" x14ac:dyDescent="0.25">
      <c r="B3626" s="72"/>
      <c r="C3626" s="72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</row>
    <row r="3627" spans="2:16" s="71" customFormat="1" x14ac:dyDescent="0.25">
      <c r="B3627" s="72"/>
      <c r="C3627" s="72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</row>
    <row r="3628" spans="2:16" s="71" customFormat="1" x14ac:dyDescent="0.25">
      <c r="B3628" s="72"/>
      <c r="C3628" s="72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</row>
    <row r="3629" spans="2:16" s="71" customFormat="1" x14ac:dyDescent="0.25">
      <c r="B3629" s="72"/>
      <c r="C3629" s="72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</row>
    <row r="3630" spans="2:16" s="71" customFormat="1" x14ac:dyDescent="0.25">
      <c r="B3630" s="72"/>
      <c r="C3630" s="72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</row>
    <row r="3631" spans="2:16" s="71" customFormat="1" x14ac:dyDescent="0.25">
      <c r="B3631" s="72"/>
      <c r="C3631" s="72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</row>
    <row r="3632" spans="2:16" s="71" customFormat="1" x14ac:dyDescent="0.25">
      <c r="B3632" s="72"/>
      <c r="C3632" s="72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</row>
    <row r="3633" spans="2:16" s="71" customFormat="1" x14ac:dyDescent="0.25">
      <c r="B3633" s="72"/>
      <c r="C3633" s="72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</row>
    <row r="3634" spans="2:16" s="71" customFormat="1" x14ac:dyDescent="0.25">
      <c r="B3634" s="72"/>
      <c r="C3634" s="72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</row>
    <row r="3635" spans="2:16" s="71" customFormat="1" x14ac:dyDescent="0.25">
      <c r="B3635" s="72"/>
      <c r="C3635" s="72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</row>
    <row r="3636" spans="2:16" s="71" customFormat="1" x14ac:dyDescent="0.25">
      <c r="B3636" s="72"/>
      <c r="C3636" s="72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</row>
    <row r="3637" spans="2:16" s="71" customFormat="1" x14ac:dyDescent="0.25">
      <c r="B3637" s="72"/>
      <c r="C3637" s="72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</row>
    <row r="3638" spans="2:16" s="71" customFormat="1" x14ac:dyDescent="0.25">
      <c r="B3638" s="72"/>
      <c r="C3638" s="72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</row>
    <row r="3639" spans="2:16" s="71" customFormat="1" x14ac:dyDescent="0.25">
      <c r="B3639" s="72"/>
      <c r="C3639" s="72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</row>
    <row r="3640" spans="2:16" s="71" customFormat="1" x14ac:dyDescent="0.25">
      <c r="B3640" s="72"/>
      <c r="C3640" s="72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</row>
    <row r="3641" spans="2:16" s="71" customFormat="1" x14ac:dyDescent="0.25">
      <c r="B3641" s="72"/>
      <c r="C3641" s="72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</row>
    <row r="3642" spans="2:16" s="71" customFormat="1" x14ac:dyDescent="0.25">
      <c r="B3642" s="72"/>
      <c r="C3642" s="72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</row>
    <row r="3643" spans="2:16" s="71" customFormat="1" x14ac:dyDescent="0.25">
      <c r="B3643" s="72"/>
      <c r="C3643" s="72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</row>
    <row r="3644" spans="2:16" s="71" customFormat="1" x14ac:dyDescent="0.25">
      <c r="B3644" s="72"/>
      <c r="C3644" s="72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</row>
    <row r="3645" spans="2:16" s="71" customFormat="1" x14ac:dyDescent="0.25">
      <c r="B3645" s="72"/>
      <c r="C3645" s="72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</row>
    <row r="3646" spans="2:16" s="71" customFormat="1" x14ac:dyDescent="0.25">
      <c r="B3646" s="72"/>
      <c r="C3646" s="72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</row>
    <row r="3647" spans="2:16" s="71" customFormat="1" x14ac:dyDescent="0.25">
      <c r="B3647" s="72"/>
      <c r="C3647" s="72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</row>
    <row r="3648" spans="2:16" s="71" customFormat="1" x14ac:dyDescent="0.25">
      <c r="B3648" s="72"/>
      <c r="C3648" s="72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</row>
    <row r="3649" spans="2:16" s="71" customFormat="1" x14ac:dyDescent="0.25">
      <c r="B3649" s="72"/>
      <c r="C3649" s="72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</row>
    <row r="3650" spans="2:16" s="71" customFormat="1" x14ac:dyDescent="0.25">
      <c r="B3650" s="72"/>
      <c r="C3650" s="72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</row>
    <row r="3651" spans="2:16" s="71" customFormat="1" x14ac:dyDescent="0.25">
      <c r="B3651" s="72"/>
      <c r="C3651" s="72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</row>
    <row r="3652" spans="2:16" s="71" customFormat="1" x14ac:dyDescent="0.25">
      <c r="B3652" s="72"/>
      <c r="C3652" s="72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</row>
    <row r="3653" spans="2:16" s="71" customFormat="1" x14ac:dyDescent="0.25">
      <c r="B3653" s="72"/>
      <c r="C3653" s="72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</row>
    <row r="3654" spans="2:16" s="71" customFormat="1" x14ac:dyDescent="0.25">
      <c r="B3654" s="72"/>
      <c r="C3654" s="72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</row>
    <row r="3655" spans="2:16" s="71" customFormat="1" x14ac:dyDescent="0.25">
      <c r="B3655" s="72"/>
      <c r="C3655" s="72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</row>
    <row r="3656" spans="2:16" s="71" customFormat="1" x14ac:dyDescent="0.25">
      <c r="B3656" s="72"/>
      <c r="C3656" s="72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</row>
    <row r="3657" spans="2:16" s="71" customFormat="1" x14ac:dyDescent="0.25">
      <c r="B3657" s="72"/>
      <c r="C3657" s="72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</row>
    <row r="3658" spans="2:16" s="71" customFormat="1" x14ac:dyDescent="0.25">
      <c r="B3658" s="72"/>
      <c r="C3658" s="72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</row>
    <row r="3659" spans="2:16" s="71" customFormat="1" x14ac:dyDescent="0.25">
      <c r="B3659" s="72"/>
      <c r="C3659" s="72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</row>
    <row r="3660" spans="2:16" s="71" customFormat="1" x14ac:dyDescent="0.25">
      <c r="B3660" s="72"/>
      <c r="C3660" s="72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</row>
    <row r="3661" spans="2:16" s="71" customFormat="1" x14ac:dyDescent="0.25">
      <c r="B3661" s="72"/>
      <c r="C3661" s="72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</row>
    <row r="3662" spans="2:16" s="71" customFormat="1" x14ac:dyDescent="0.25">
      <c r="B3662" s="72"/>
      <c r="C3662" s="72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</row>
    <row r="3663" spans="2:16" s="71" customFormat="1" x14ac:dyDescent="0.25">
      <c r="B3663" s="72"/>
      <c r="C3663" s="72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</row>
    <row r="3664" spans="2:16" s="71" customFormat="1" x14ac:dyDescent="0.25">
      <c r="B3664" s="72"/>
      <c r="C3664" s="72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</row>
    <row r="3665" spans="2:16" s="71" customFormat="1" x14ac:dyDescent="0.25">
      <c r="B3665" s="72"/>
      <c r="C3665" s="72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</row>
    <row r="3666" spans="2:16" s="71" customFormat="1" x14ac:dyDescent="0.25">
      <c r="B3666" s="72"/>
      <c r="C3666" s="72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</row>
    <row r="3667" spans="2:16" s="71" customFormat="1" x14ac:dyDescent="0.25">
      <c r="B3667" s="72"/>
      <c r="C3667" s="72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</row>
    <row r="3668" spans="2:16" s="71" customFormat="1" x14ac:dyDescent="0.25">
      <c r="B3668" s="72"/>
      <c r="C3668" s="72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</row>
    <row r="3669" spans="2:16" s="71" customFormat="1" x14ac:dyDescent="0.25">
      <c r="B3669" s="72"/>
      <c r="C3669" s="72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</row>
    <row r="3670" spans="2:16" s="71" customFormat="1" x14ac:dyDescent="0.25">
      <c r="B3670" s="72"/>
      <c r="C3670" s="72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</row>
    <row r="3671" spans="2:16" s="71" customFormat="1" x14ac:dyDescent="0.25">
      <c r="B3671" s="72"/>
      <c r="C3671" s="72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</row>
    <row r="3672" spans="2:16" s="71" customFormat="1" x14ac:dyDescent="0.25">
      <c r="B3672" s="72"/>
      <c r="C3672" s="72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</row>
    <row r="3673" spans="2:16" s="71" customFormat="1" x14ac:dyDescent="0.25">
      <c r="B3673" s="72"/>
      <c r="C3673" s="72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</row>
    <row r="3674" spans="2:16" s="71" customFormat="1" x14ac:dyDescent="0.25">
      <c r="B3674" s="72"/>
      <c r="C3674" s="72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</row>
    <row r="3675" spans="2:16" s="71" customFormat="1" x14ac:dyDescent="0.25">
      <c r="B3675" s="72"/>
      <c r="C3675" s="72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</row>
    <row r="3676" spans="2:16" s="71" customFormat="1" x14ac:dyDescent="0.25">
      <c r="B3676" s="72"/>
      <c r="C3676" s="72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</row>
    <row r="3677" spans="2:16" s="71" customFormat="1" x14ac:dyDescent="0.25">
      <c r="B3677" s="72"/>
      <c r="C3677" s="72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</row>
    <row r="3678" spans="2:16" s="71" customFormat="1" x14ac:dyDescent="0.25">
      <c r="B3678" s="72"/>
      <c r="C3678" s="72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</row>
    <row r="3679" spans="2:16" s="71" customFormat="1" x14ac:dyDescent="0.25">
      <c r="B3679" s="72"/>
      <c r="C3679" s="72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</row>
    <row r="3680" spans="2:16" s="71" customFormat="1" x14ac:dyDescent="0.25">
      <c r="B3680" s="72"/>
      <c r="C3680" s="72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</row>
    <row r="3681" spans="2:16" s="71" customFormat="1" x14ac:dyDescent="0.25">
      <c r="B3681" s="72"/>
      <c r="C3681" s="72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</row>
    <row r="3682" spans="2:16" s="71" customFormat="1" x14ac:dyDescent="0.25">
      <c r="B3682" s="72"/>
      <c r="C3682" s="72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</row>
    <row r="3683" spans="2:16" s="71" customFormat="1" x14ac:dyDescent="0.25">
      <c r="B3683" s="72"/>
      <c r="C3683" s="72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</row>
    <row r="3684" spans="2:16" s="71" customFormat="1" x14ac:dyDescent="0.25">
      <c r="B3684" s="72"/>
      <c r="C3684" s="72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</row>
    <row r="3685" spans="2:16" s="71" customFormat="1" x14ac:dyDescent="0.25">
      <c r="B3685" s="72"/>
      <c r="C3685" s="72"/>
      <c r="D3685" s="73"/>
      <c r="E3685" s="73"/>
      <c r="F3685" s="73"/>
      <c r="G3685" s="73"/>
      <c r="H3685" s="73"/>
      <c r="I3685" s="73"/>
      <c r="J3685" s="73"/>
      <c r="K3685" s="73"/>
      <c r="L3685" s="73"/>
      <c r="M3685" s="73"/>
      <c r="N3685" s="73"/>
      <c r="O3685" s="73"/>
      <c r="P3685" s="73"/>
    </row>
    <row r="3686" spans="2:16" s="71" customFormat="1" x14ac:dyDescent="0.25">
      <c r="B3686" s="72"/>
      <c r="C3686" s="72"/>
      <c r="D3686" s="73"/>
      <c r="E3686" s="73"/>
      <c r="F3686" s="73"/>
      <c r="G3686" s="73"/>
      <c r="H3686" s="73"/>
      <c r="I3686" s="73"/>
      <c r="J3686" s="73"/>
      <c r="K3686" s="73"/>
      <c r="L3686" s="73"/>
      <c r="M3686" s="73"/>
      <c r="N3686" s="73"/>
      <c r="O3686" s="73"/>
      <c r="P3686" s="73"/>
    </row>
    <row r="3687" spans="2:16" s="71" customFormat="1" x14ac:dyDescent="0.25">
      <c r="B3687" s="72"/>
      <c r="C3687" s="72"/>
      <c r="D3687" s="73"/>
      <c r="E3687" s="73"/>
      <c r="F3687" s="73"/>
      <c r="G3687" s="73"/>
      <c r="H3687" s="73"/>
      <c r="I3687" s="73"/>
      <c r="J3687" s="73"/>
      <c r="K3687" s="73"/>
      <c r="L3687" s="73"/>
      <c r="M3687" s="73"/>
      <c r="N3687" s="73"/>
      <c r="O3687" s="73"/>
      <c r="P3687" s="73"/>
    </row>
    <row r="3688" spans="2:16" s="71" customFormat="1" x14ac:dyDescent="0.25">
      <c r="B3688" s="72"/>
      <c r="C3688" s="72"/>
      <c r="D3688" s="73"/>
      <c r="E3688" s="73"/>
      <c r="F3688" s="73"/>
      <c r="G3688" s="73"/>
      <c r="H3688" s="73"/>
      <c r="I3688" s="73"/>
      <c r="J3688" s="73"/>
      <c r="K3688" s="73"/>
      <c r="L3688" s="73"/>
      <c r="M3688" s="73"/>
      <c r="N3688" s="73"/>
      <c r="O3688" s="73"/>
      <c r="P3688" s="73"/>
    </row>
    <row r="3689" spans="2:16" s="71" customFormat="1" x14ac:dyDescent="0.25">
      <c r="B3689" s="72"/>
      <c r="C3689" s="72"/>
      <c r="D3689" s="73"/>
      <c r="E3689" s="73"/>
      <c r="F3689" s="73"/>
      <c r="G3689" s="73"/>
      <c r="H3689" s="73"/>
      <c r="I3689" s="73"/>
      <c r="J3689" s="73"/>
      <c r="K3689" s="73"/>
      <c r="L3689" s="73"/>
      <c r="M3689" s="73"/>
      <c r="N3689" s="73"/>
      <c r="O3689" s="73"/>
      <c r="P3689" s="73"/>
    </row>
    <row r="3690" spans="2:16" s="71" customFormat="1" x14ac:dyDescent="0.25">
      <c r="B3690" s="72"/>
      <c r="C3690" s="72"/>
      <c r="D3690" s="73"/>
      <c r="E3690" s="73"/>
      <c r="F3690" s="73"/>
      <c r="G3690" s="73"/>
      <c r="H3690" s="73"/>
      <c r="I3690" s="73"/>
      <c r="J3690" s="73"/>
      <c r="K3690" s="73"/>
      <c r="L3690" s="73"/>
      <c r="M3690" s="73"/>
      <c r="N3690" s="73"/>
      <c r="O3690" s="73"/>
      <c r="P3690" s="73"/>
    </row>
    <row r="3691" spans="2:16" s="71" customFormat="1" x14ac:dyDescent="0.25">
      <c r="B3691" s="72"/>
      <c r="C3691" s="72"/>
      <c r="D3691" s="73"/>
      <c r="E3691" s="73"/>
      <c r="F3691" s="73"/>
      <c r="G3691" s="73"/>
      <c r="H3691" s="73"/>
      <c r="I3691" s="73"/>
      <c r="J3691" s="73"/>
      <c r="K3691" s="73"/>
      <c r="L3691" s="73"/>
      <c r="M3691" s="73"/>
      <c r="N3691" s="73"/>
      <c r="O3691" s="73"/>
      <c r="P3691" s="73"/>
    </row>
    <row r="3692" spans="2:16" s="71" customFormat="1" x14ac:dyDescent="0.25">
      <c r="B3692" s="72"/>
      <c r="C3692" s="72"/>
      <c r="D3692" s="73"/>
      <c r="E3692" s="73"/>
      <c r="F3692" s="73"/>
      <c r="G3692" s="73"/>
      <c r="H3692" s="73"/>
      <c r="I3692" s="73"/>
      <c r="J3692" s="73"/>
      <c r="K3692" s="73"/>
      <c r="L3692" s="73"/>
      <c r="M3692" s="73"/>
      <c r="N3692" s="73"/>
      <c r="O3692" s="73"/>
      <c r="P3692" s="73"/>
    </row>
    <row r="3693" spans="2:16" s="71" customFormat="1" x14ac:dyDescent="0.25">
      <c r="B3693" s="72"/>
      <c r="C3693" s="72"/>
      <c r="D3693" s="73"/>
      <c r="E3693" s="73"/>
      <c r="F3693" s="73"/>
      <c r="G3693" s="73"/>
      <c r="H3693" s="73"/>
      <c r="I3693" s="73"/>
      <c r="J3693" s="73"/>
      <c r="K3693" s="73"/>
      <c r="L3693" s="73"/>
      <c r="M3693" s="73"/>
      <c r="N3693" s="73"/>
      <c r="O3693" s="73"/>
      <c r="P3693" s="73"/>
    </row>
    <row r="3694" spans="2:16" s="71" customFormat="1" x14ac:dyDescent="0.25">
      <c r="B3694" s="72"/>
      <c r="C3694" s="72"/>
      <c r="D3694" s="73"/>
      <c r="E3694" s="73"/>
      <c r="F3694" s="73"/>
      <c r="G3694" s="73"/>
      <c r="H3694" s="73"/>
      <c r="I3694" s="73"/>
      <c r="J3694" s="73"/>
      <c r="K3694" s="73"/>
      <c r="L3694" s="73"/>
      <c r="M3694" s="73"/>
      <c r="N3694" s="73"/>
      <c r="O3694" s="73"/>
      <c r="P3694" s="73"/>
    </row>
    <row r="3695" spans="2:16" s="71" customFormat="1" x14ac:dyDescent="0.25">
      <c r="B3695" s="72"/>
      <c r="C3695" s="72"/>
      <c r="D3695" s="73"/>
      <c r="E3695" s="73"/>
      <c r="F3695" s="73"/>
      <c r="G3695" s="73"/>
      <c r="H3695" s="73"/>
      <c r="I3695" s="73"/>
      <c r="J3695" s="73"/>
      <c r="K3695" s="73"/>
      <c r="L3695" s="73"/>
      <c r="M3695" s="73"/>
      <c r="N3695" s="73"/>
      <c r="O3695" s="73"/>
      <c r="P3695" s="73"/>
    </row>
    <row r="3696" spans="2:16" s="71" customFormat="1" x14ac:dyDescent="0.25">
      <c r="B3696" s="72"/>
      <c r="C3696" s="72"/>
      <c r="D3696" s="73"/>
      <c r="E3696" s="73"/>
      <c r="F3696" s="73"/>
      <c r="G3696" s="73"/>
      <c r="H3696" s="73"/>
      <c r="I3696" s="73"/>
      <c r="J3696" s="73"/>
      <c r="K3696" s="73"/>
      <c r="L3696" s="73"/>
      <c r="M3696" s="73"/>
      <c r="N3696" s="73"/>
      <c r="O3696" s="73"/>
      <c r="P3696" s="73"/>
    </row>
    <row r="3697" spans="2:16" s="71" customFormat="1" x14ac:dyDescent="0.25">
      <c r="B3697" s="72"/>
      <c r="C3697" s="72"/>
      <c r="D3697" s="73"/>
      <c r="E3697" s="73"/>
      <c r="F3697" s="73"/>
      <c r="G3697" s="73"/>
      <c r="H3697" s="73"/>
      <c r="I3697" s="73"/>
      <c r="J3697" s="73"/>
      <c r="K3697" s="73"/>
      <c r="L3697" s="73"/>
      <c r="M3697" s="73"/>
      <c r="N3697" s="73"/>
      <c r="O3697" s="73"/>
      <c r="P3697" s="73"/>
    </row>
    <row r="3698" spans="2:16" s="71" customFormat="1" x14ac:dyDescent="0.25">
      <c r="B3698" s="72"/>
      <c r="C3698" s="72"/>
      <c r="D3698" s="73"/>
      <c r="E3698" s="73"/>
      <c r="F3698" s="73"/>
      <c r="G3698" s="73"/>
      <c r="H3698" s="73"/>
      <c r="I3698" s="73"/>
      <c r="J3698" s="73"/>
      <c r="K3698" s="73"/>
      <c r="L3698" s="73"/>
      <c r="M3698" s="73"/>
      <c r="N3698" s="73"/>
      <c r="O3698" s="73"/>
      <c r="P3698" s="73"/>
    </row>
    <row r="3699" spans="2:16" s="71" customFormat="1" x14ac:dyDescent="0.25">
      <c r="B3699" s="72"/>
      <c r="C3699" s="72"/>
      <c r="D3699" s="73"/>
      <c r="E3699" s="73"/>
      <c r="F3699" s="73"/>
      <c r="G3699" s="73"/>
      <c r="H3699" s="73"/>
      <c r="I3699" s="73"/>
      <c r="J3699" s="73"/>
      <c r="K3699" s="73"/>
      <c r="L3699" s="73"/>
      <c r="M3699" s="73"/>
      <c r="N3699" s="73"/>
      <c r="O3699" s="73"/>
      <c r="P3699" s="73"/>
    </row>
    <row r="3700" spans="2:16" s="71" customFormat="1" x14ac:dyDescent="0.25">
      <c r="B3700" s="72"/>
      <c r="C3700" s="72"/>
      <c r="D3700" s="73"/>
      <c r="E3700" s="73"/>
      <c r="F3700" s="73"/>
      <c r="G3700" s="73"/>
      <c r="H3700" s="73"/>
      <c r="I3700" s="73"/>
      <c r="J3700" s="73"/>
      <c r="K3700" s="73"/>
      <c r="L3700" s="73"/>
      <c r="M3700" s="73"/>
      <c r="N3700" s="73"/>
      <c r="O3700" s="73"/>
      <c r="P3700" s="73"/>
    </row>
    <row r="3701" spans="2:16" s="71" customFormat="1" x14ac:dyDescent="0.25">
      <c r="B3701" s="72"/>
      <c r="C3701" s="72"/>
      <c r="D3701" s="73"/>
      <c r="E3701" s="73"/>
      <c r="F3701" s="73"/>
      <c r="G3701" s="73"/>
      <c r="H3701" s="73"/>
      <c r="I3701" s="73"/>
      <c r="J3701" s="73"/>
      <c r="K3701" s="73"/>
      <c r="L3701" s="73"/>
      <c r="M3701" s="73"/>
      <c r="N3701" s="73"/>
      <c r="O3701" s="73"/>
      <c r="P3701" s="73"/>
    </row>
    <row r="3702" spans="2:16" s="71" customFormat="1" x14ac:dyDescent="0.25">
      <c r="B3702" s="72"/>
      <c r="C3702" s="72"/>
      <c r="D3702" s="73"/>
      <c r="E3702" s="73"/>
      <c r="F3702" s="73"/>
      <c r="G3702" s="73"/>
      <c r="H3702" s="73"/>
      <c r="I3702" s="73"/>
      <c r="J3702" s="73"/>
      <c r="K3702" s="73"/>
      <c r="L3702" s="73"/>
      <c r="M3702" s="73"/>
      <c r="N3702" s="73"/>
      <c r="O3702" s="73"/>
      <c r="P3702" s="73"/>
    </row>
    <row r="3703" spans="2:16" s="71" customFormat="1" x14ac:dyDescent="0.25">
      <c r="B3703" s="72"/>
      <c r="C3703" s="72"/>
      <c r="D3703" s="73"/>
      <c r="E3703" s="73"/>
      <c r="F3703" s="73"/>
      <c r="G3703" s="73"/>
      <c r="H3703" s="73"/>
      <c r="I3703" s="73"/>
      <c r="J3703" s="73"/>
      <c r="K3703" s="73"/>
      <c r="L3703" s="73"/>
      <c r="M3703" s="73"/>
      <c r="N3703" s="73"/>
      <c r="O3703" s="73"/>
      <c r="P3703" s="73"/>
    </row>
    <row r="3704" spans="2:16" s="71" customFormat="1" x14ac:dyDescent="0.25">
      <c r="B3704" s="72"/>
      <c r="C3704" s="72"/>
      <c r="D3704" s="73"/>
      <c r="E3704" s="73"/>
      <c r="F3704" s="73"/>
      <c r="G3704" s="73"/>
      <c r="H3704" s="73"/>
      <c r="I3704" s="73"/>
      <c r="J3704" s="73"/>
      <c r="K3704" s="73"/>
      <c r="L3704" s="73"/>
      <c r="M3704" s="73"/>
      <c r="N3704" s="73"/>
      <c r="O3704" s="73"/>
      <c r="P3704" s="73"/>
    </row>
    <row r="3705" spans="2:16" s="71" customFormat="1" x14ac:dyDescent="0.25">
      <c r="B3705" s="72"/>
      <c r="C3705" s="72"/>
      <c r="D3705" s="73"/>
      <c r="E3705" s="73"/>
      <c r="F3705" s="73"/>
      <c r="G3705" s="73"/>
      <c r="H3705" s="73"/>
      <c r="I3705" s="73"/>
      <c r="J3705" s="73"/>
      <c r="K3705" s="73"/>
      <c r="L3705" s="73"/>
      <c r="M3705" s="73"/>
      <c r="N3705" s="73"/>
      <c r="O3705" s="73"/>
      <c r="P3705" s="73"/>
    </row>
    <row r="3706" spans="2:16" s="71" customFormat="1" x14ac:dyDescent="0.25">
      <c r="B3706" s="72"/>
      <c r="C3706" s="72"/>
      <c r="D3706" s="73"/>
      <c r="E3706" s="73"/>
      <c r="F3706" s="73"/>
      <c r="G3706" s="73"/>
      <c r="H3706" s="73"/>
      <c r="I3706" s="73"/>
      <c r="J3706" s="73"/>
      <c r="K3706" s="73"/>
      <c r="L3706" s="73"/>
      <c r="M3706" s="73"/>
      <c r="N3706" s="73"/>
      <c r="O3706" s="73"/>
      <c r="P3706" s="73"/>
    </row>
    <row r="3707" spans="2:16" s="71" customFormat="1" x14ac:dyDescent="0.25">
      <c r="B3707" s="72"/>
      <c r="C3707" s="72"/>
      <c r="D3707" s="73"/>
      <c r="E3707" s="73"/>
      <c r="F3707" s="73"/>
      <c r="G3707" s="73"/>
      <c r="H3707" s="73"/>
      <c r="I3707" s="73"/>
      <c r="J3707" s="73"/>
      <c r="K3707" s="73"/>
      <c r="L3707" s="73"/>
      <c r="M3707" s="73"/>
      <c r="N3707" s="73"/>
      <c r="O3707" s="73"/>
      <c r="P3707" s="73"/>
    </row>
    <row r="3708" spans="2:16" s="71" customFormat="1" x14ac:dyDescent="0.25">
      <c r="B3708" s="72"/>
      <c r="C3708" s="72"/>
      <c r="D3708" s="73"/>
      <c r="E3708" s="73"/>
      <c r="F3708" s="73"/>
      <c r="G3708" s="73"/>
      <c r="H3708" s="73"/>
      <c r="I3708" s="73"/>
      <c r="J3708" s="73"/>
      <c r="K3708" s="73"/>
      <c r="L3708" s="73"/>
      <c r="M3708" s="73"/>
      <c r="N3708" s="73"/>
      <c r="O3708" s="73"/>
      <c r="P3708" s="73"/>
    </row>
    <row r="3709" spans="2:16" s="71" customFormat="1" x14ac:dyDescent="0.25">
      <c r="B3709" s="72"/>
      <c r="C3709" s="72"/>
      <c r="D3709" s="73"/>
      <c r="E3709" s="73"/>
      <c r="F3709" s="73"/>
      <c r="G3709" s="73"/>
      <c r="H3709" s="73"/>
      <c r="I3709" s="73"/>
      <c r="J3709" s="73"/>
      <c r="K3709" s="73"/>
      <c r="L3709" s="73"/>
      <c r="M3709" s="73"/>
      <c r="N3709" s="73"/>
      <c r="O3709" s="73"/>
      <c r="P3709" s="73"/>
    </row>
    <row r="3710" spans="2:16" s="71" customFormat="1" x14ac:dyDescent="0.25">
      <c r="B3710" s="72"/>
      <c r="C3710" s="72"/>
      <c r="D3710" s="73"/>
      <c r="E3710" s="73"/>
      <c r="F3710" s="73"/>
      <c r="G3710" s="73"/>
      <c r="H3710" s="73"/>
      <c r="I3710" s="73"/>
      <c r="J3710" s="73"/>
      <c r="K3710" s="73"/>
      <c r="L3710" s="73"/>
      <c r="M3710" s="73"/>
      <c r="N3710" s="73"/>
      <c r="O3710" s="73"/>
      <c r="P3710" s="73"/>
    </row>
    <row r="3711" spans="2:16" s="71" customFormat="1" x14ac:dyDescent="0.25">
      <c r="B3711" s="72"/>
      <c r="C3711" s="72"/>
      <c r="D3711" s="73"/>
      <c r="E3711" s="73"/>
      <c r="F3711" s="73"/>
      <c r="G3711" s="73"/>
      <c r="H3711" s="73"/>
      <c r="I3711" s="73"/>
      <c r="J3711" s="73"/>
      <c r="K3711" s="73"/>
      <c r="L3711" s="73"/>
      <c r="M3711" s="73"/>
      <c r="N3711" s="73"/>
      <c r="O3711" s="73"/>
      <c r="P3711" s="73"/>
    </row>
    <row r="3712" spans="2:16" s="71" customFormat="1" x14ac:dyDescent="0.25">
      <c r="B3712" s="72"/>
      <c r="C3712" s="72"/>
      <c r="D3712" s="73"/>
      <c r="E3712" s="73"/>
      <c r="F3712" s="73"/>
      <c r="G3712" s="73"/>
      <c r="H3712" s="73"/>
      <c r="I3712" s="73"/>
      <c r="J3712" s="73"/>
      <c r="K3712" s="73"/>
      <c r="L3712" s="73"/>
      <c r="M3712" s="73"/>
      <c r="N3712" s="73"/>
      <c r="O3712" s="73"/>
      <c r="P3712" s="73"/>
    </row>
    <row r="3713" spans="2:16" s="71" customFormat="1" x14ac:dyDescent="0.25">
      <c r="B3713" s="72"/>
      <c r="C3713" s="72"/>
      <c r="D3713" s="73"/>
      <c r="E3713" s="73"/>
      <c r="F3713" s="73"/>
      <c r="G3713" s="73"/>
      <c r="H3713" s="73"/>
      <c r="I3713" s="73"/>
      <c r="J3713" s="73"/>
      <c r="K3713" s="73"/>
      <c r="L3713" s="73"/>
      <c r="M3713" s="73"/>
      <c r="N3713" s="73"/>
      <c r="O3713" s="73"/>
      <c r="P3713" s="73"/>
    </row>
    <row r="3714" spans="2:16" s="71" customFormat="1" x14ac:dyDescent="0.25">
      <c r="B3714" s="72"/>
      <c r="C3714" s="72"/>
      <c r="D3714" s="73"/>
      <c r="E3714" s="73"/>
      <c r="F3714" s="73"/>
      <c r="G3714" s="73"/>
      <c r="H3714" s="73"/>
      <c r="I3714" s="73"/>
      <c r="J3714" s="73"/>
      <c r="K3714" s="73"/>
      <c r="L3714" s="73"/>
      <c r="M3714" s="73"/>
      <c r="N3714" s="73"/>
      <c r="O3714" s="73"/>
      <c r="P3714" s="73"/>
    </row>
    <row r="3715" spans="2:16" s="71" customFormat="1" x14ac:dyDescent="0.25">
      <c r="B3715" s="72"/>
      <c r="C3715" s="72"/>
      <c r="D3715" s="73"/>
      <c r="E3715" s="73"/>
      <c r="F3715" s="73"/>
      <c r="G3715" s="73"/>
      <c r="H3715" s="73"/>
      <c r="I3715" s="73"/>
      <c r="J3715" s="73"/>
      <c r="K3715" s="73"/>
      <c r="L3715" s="73"/>
      <c r="M3715" s="73"/>
      <c r="N3715" s="73"/>
      <c r="O3715" s="73"/>
      <c r="P3715" s="73"/>
    </row>
    <row r="3716" spans="2:16" s="71" customFormat="1" x14ac:dyDescent="0.25">
      <c r="B3716" s="72"/>
      <c r="C3716" s="72"/>
      <c r="D3716" s="73"/>
      <c r="E3716" s="73"/>
      <c r="F3716" s="73"/>
      <c r="G3716" s="73"/>
      <c r="H3716" s="73"/>
      <c r="I3716" s="73"/>
      <c r="J3716" s="73"/>
      <c r="K3716" s="73"/>
      <c r="L3716" s="73"/>
      <c r="M3716" s="73"/>
      <c r="N3716" s="73"/>
      <c r="O3716" s="73"/>
      <c r="P3716" s="73"/>
    </row>
    <row r="3717" spans="2:16" s="71" customFormat="1" x14ac:dyDescent="0.25">
      <c r="B3717" s="72"/>
      <c r="C3717" s="72"/>
      <c r="D3717" s="73"/>
      <c r="E3717" s="73"/>
      <c r="F3717" s="73"/>
      <c r="G3717" s="73"/>
      <c r="H3717" s="73"/>
      <c r="I3717" s="73"/>
      <c r="J3717" s="73"/>
      <c r="K3717" s="73"/>
      <c r="L3717" s="73"/>
      <c r="M3717" s="73"/>
      <c r="N3717" s="73"/>
      <c r="O3717" s="73"/>
      <c r="P3717" s="73"/>
    </row>
    <row r="3718" spans="2:16" s="71" customFormat="1" x14ac:dyDescent="0.25">
      <c r="B3718" s="72"/>
      <c r="C3718" s="72"/>
      <c r="D3718" s="73"/>
      <c r="E3718" s="73"/>
      <c r="F3718" s="73"/>
      <c r="G3718" s="73"/>
      <c r="H3718" s="73"/>
      <c r="I3718" s="73"/>
      <c r="J3718" s="73"/>
      <c r="K3718" s="73"/>
      <c r="L3718" s="73"/>
      <c r="M3718" s="73"/>
      <c r="N3718" s="73"/>
      <c r="O3718" s="73"/>
      <c r="P3718" s="73"/>
    </row>
    <row r="3719" spans="2:16" s="71" customFormat="1" x14ac:dyDescent="0.25">
      <c r="B3719" s="72"/>
      <c r="C3719" s="72"/>
      <c r="D3719" s="73"/>
      <c r="E3719" s="73"/>
      <c r="F3719" s="73"/>
      <c r="G3719" s="73"/>
      <c r="H3719" s="73"/>
      <c r="I3719" s="73"/>
      <c r="J3719" s="73"/>
      <c r="K3719" s="73"/>
      <c r="L3719" s="73"/>
      <c r="M3719" s="73"/>
      <c r="N3719" s="73"/>
      <c r="O3719" s="73"/>
      <c r="P3719" s="73"/>
    </row>
    <row r="3720" spans="2:16" s="71" customFormat="1" x14ac:dyDescent="0.25">
      <c r="B3720" s="72"/>
      <c r="C3720" s="72"/>
      <c r="D3720" s="73"/>
      <c r="E3720" s="73"/>
      <c r="F3720" s="73"/>
      <c r="G3720" s="73"/>
      <c r="H3720" s="73"/>
      <c r="I3720" s="73"/>
      <c r="J3720" s="73"/>
      <c r="K3720" s="73"/>
      <c r="L3720" s="73"/>
      <c r="M3720" s="73"/>
      <c r="N3720" s="73"/>
      <c r="O3720" s="73"/>
      <c r="P3720" s="73"/>
    </row>
    <row r="3721" spans="2:16" s="71" customFormat="1" x14ac:dyDescent="0.25">
      <c r="B3721" s="72"/>
      <c r="C3721" s="72"/>
      <c r="D3721" s="73"/>
      <c r="E3721" s="73"/>
      <c r="F3721" s="73"/>
      <c r="G3721" s="73"/>
      <c r="H3721" s="73"/>
      <c r="I3721" s="73"/>
      <c r="J3721" s="73"/>
      <c r="K3721" s="73"/>
      <c r="L3721" s="73"/>
      <c r="M3721" s="73"/>
      <c r="N3721" s="73"/>
      <c r="O3721" s="73"/>
      <c r="P3721" s="73"/>
    </row>
    <row r="3722" spans="2:16" s="71" customFormat="1" x14ac:dyDescent="0.25">
      <c r="B3722" s="72"/>
      <c r="C3722" s="72"/>
      <c r="D3722" s="73"/>
      <c r="E3722" s="73"/>
      <c r="F3722" s="73"/>
      <c r="G3722" s="73"/>
      <c r="H3722" s="73"/>
      <c r="I3722" s="73"/>
      <c r="J3722" s="73"/>
      <c r="K3722" s="73"/>
      <c r="L3722" s="73"/>
      <c r="M3722" s="73"/>
      <c r="N3722" s="73"/>
      <c r="O3722" s="73"/>
      <c r="P3722" s="73"/>
    </row>
    <row r="3723" spans="2:16" s="71" customFormat="1" x14ac:dyDescent="0.25">
      <c r="B3723" s="72"/>
      <c r="C3723" s="72"/>
      <c r="D3723" s="73"/>
      <c r="E3723" s="73"/>
      <c r="F3723" s="73"/>
      <c r="G3723" s="73"/>
      <c r="H3723" s="73"/>
      <c r="I3723" s="73"/>
      <c r="J3723" s="73"/>
      <c r="K3723" s="73"/>
      <c r="L3723" s="73"/>
      <c r="M3723" s="73"/>
      <c r="N3723" s="73"/>
      <c r="O3723" s="73"/>
      <c r="P3723" s="73"/>
    </row>
    <row r="3724" spans="2:16" s="71" customFormat="1" x14ac:dyDescent="0.25">
      <c r="B3724" s="72"/>
      <c r="C3724" s="72"/>
      <c r="D3724" s="73"/>
      <c r="E3724" s="73"/>
      <c r="F3724" s="73"/>
      <c r="G3724" s="73"/>
      <c r="H3724" s="73"/>
      <c r="I3724" s="73"/>
      <c r="J3724" s="73"/>
      <c r="K3724" s="73"/>
      <c r="L3724" s="73"/>
      <c r="M3724" s="73"/>
      <c r="N3724" s="73"/>
      <c r="O3724" s="73"/>
      <c r="P3724" s="73"/>
    </row>
    <row r="3725" spans="2:16" s="71" customFormat="1" x14ac:dyDescent="0.25">
      <c r="B3725" s="72"/>
      <c r="C3725" s="72"/>
      <c r="D3725" s="73"/>
      <c r="E3725" s="73"/>
      <c r="F3725" s="73"/>
      <c r="G3725" s="73"/>
      <c r="H3725" s="73"/>
      <c r="I3725" s="73"/>
      <c r="J3725" s="73"/>
      <c r="K3725" s="73"/>
      <c r="L3725" s="73"/>
      <c r="M3725" s="73"/>
      <c r="N3725" s="73"/>
      <c r="O3725" s="73"/>
      <c r="P3725" s="73"/>
    </row>
    <row r="3726" spans="2:16" s="71" customFormat="1" x14ac:dyDescent="0.25">
      <c r="B3726" s="72"/>
      <c r="C3726" s="72"/>
      <c r="D3726" s="73"/>
      <c r="E3726" s="73"/>
      <c r="F3726" s="73"/>
      <c r="G3726" s="73"/>
      <c r="H3726" s="73"/>
      <c r="I3726" s="73"/>
      <c r="J3726" s="73"/>
      <c r="K3726" s="73"/>
      <c r="L3726" s="73"/>
      <c r="M3726" s="73"/>
      <c r="N3726" s="73"/>
      <c r="O3726" s="73"/>
      <c r="P3726" s="73"/>
    </row>
    <row r="3727" spans="2:16" s="71" customFormat="1" x14ac:dyDescent="0.25">
      <c r="B3727" s="72"/>
      <c r="C3727" s="72"/>
      <c r="D3727" s="73"/>
      <c r="E3727" s="73"/>
      <c r="F3727" s="73"/>
      <c r="G3727" s="73"/>
      <c r="H3727" s="73"/>
      <c r="I3727" s="73"/>
      <c r="J3727" s="73"/>
      <c r="K3727" s="73"/>
      <c r="L3727" s="73"/>
      <c r="M3727" s="73"/>
      <c r="N3727" s="73"/>
      <c r="O3727" s="73"/>
      <c r="P3727" s="73"/>
    </row>
    <row r="3728" spans="2:16" s="71" customFormat="1" x14ac:dyDescent="0.25">
      <c r="B3728" s="72"/>
      <c r="C3728" s="72"/>
      <c r="D3728" s="73"/>
      <c r="E3728" s="73"/>
      <c r="F3728" s="73"/>
      <c r="G3728" s="73"/>
      <c r="H3728" s="73"/>
      <c r="I3728" s="73"/>
      <c r="J3728" s="73"/>
      <c r="K3728" s="73"/>
      <c r="L3728" s="73"/>
      <c r="M3728" s="73"/>
      <c r="N3728" s="73"/>
      <c r="O3728" s="73"/>
      <c r="P3728" s="73"/>
    </row>
    <row r="3729" spans="2:16" s="71" customFormat="1" x14ac:dyDescent="0.25">
      <c r="B3729" s="72"/>
      <c r="C3729" s="72"/>
      <c r="D3729" s="73"/>
      <c r="E3729" s="73"/>
      <c r="F3729" s="73"/>
      <c r="G3729" s="73"/>
      <c r="H3729" s="73"/>
      <c r="I3729" s="73"/>
      <c r="J3729" s="73"/>
      <c r="K3729" s="73"/>
      <c r="L3729" s="73"/>
      <c r="M3729" s="73"/>
      <c r="N3729" s="73"/>
      <c r="O3729" s="73"/>
      <c r="P3729" s="73"/>
    </row>
    <row r="3730" spans="2:16" s="71" customFormat="1" x14ac:dyDescent="0.25">
      <c r="B3730" s="72"/>
      <c r="C3730" s="72"/>
      <c r="D3730" s="73"/>
      <c r="E3730" s="73"/>
      <c r="F3730" s="73"/>
      <c r="G3730" s="73"/>
      <c r="H3730" s="73"/>
      <c r="I3730" s="73"/>
      <c r="J3730" s="73"/>
      <c r="K3730" s="73"/>
      <c r="L3730" s="73"/>
      <c r="M3730" s="73"/>
      <c r="N3730" s="73"/>
      <c r="O3730" s="73"/>
      <c r="P3730" s="73"/>
    </row>
    <row r="3731" spans="2:16" s="71" customFormat="1" x14ac:dyDescent="0.25">
      <c r="B3731" s="72"/>
      <c r="C3731" s="72"/>
      <c r="D3731" s="73"/>
      <c r="E3731" s="73"/>
      <c r="F3731" s="73"/>
      <c r="G3731" s="73"/>
      <c r="H3731" s="73"/>
      <c r="I3731" s="73"/>
      <c r="J3731" s="73"/>
      <c r="K3731" s="73"/>
      <c r="L3731" s="73"/>
      <c r="M3731" s="73"/>
      <c r="N3731" s="73"/>
      <c r="O3731" s="73"/>
      <c r="P3731" s="73"/>
    </row>
    <row r="3732" spans="2:16" s="71" customFormat="1" x14ac:dyDescent="0.25">
      <c r="B3732" s="72"/>
      <c r="C3732" s="72"/>
      <c r="D3732" s="73"/>
      <c r="E3732" s="73"/>
      <c r="F3732" s="73"/>
      <c r="G3732" s="73"/>
      <c r="H3732" s="73"/>
      <c r="I3732" s="73"/>
      <c r="J3732" s="73"/>
      <c r="K3732" s="73"/>
      <c r="L3732" s="73"/>
      <c r="M3732" s="73"/>
      <c r="N3732" s="73"/>
      <c r="O3732" s="73"/>
      <c r="P3732" s="73"/>
    </row>
    <row r="3733" spans="2:16" s="71" customFormat="1" x14ac:dyDescent="0.25">
      <c r="B3733" s="72"/>
      <c r="C3733" s="72"/>
      <c r="D3733" s="73"/>
      <c r="E3733" s="73"/>
      <c r="F3733" s="73"/>
      <c r="G3733" s="73"/>
      <c r="H3733" s="73"/>
      <c r="I3733" s="73"/>
      <c r="J3733" s="73"/>
      <c r="K3733" s="73"/>
      <c r="L3733" s="73"/>
      <c r="M3733" s="73"/>
      <c r="N3733" s="73"/>
      <c r="O3733" s="73"/>
      <c r="P3733" s="73"/>
    </row>
    <row r="3734" spans="2:16" s="71" customFormat="1" x14ac:dyDescent="0.25">
      <c r="B3734" s="72"/>
      <c r="C3734" s="72"/>
      <c r="D3734" s="73"/>
      <c r="E3734" s="73"/>
      <c r="F3734" s="73"/>
      <c r="G3734" s="73"/>
      <c r="H3734" s="73"/>
      <c r="I3734" s="73"/>
      <c r="J3734" s="73"/>
      <c r="K3734" s="73"/>
      <c r="L3734" s="73"/>
      <c r="M3734" s="73"/>
      <c r="N3734" s="73"/>
      <c r="O3734" s="73"/>
      <c r="P3734" s="73"/>
    </row>
    <row r="3735" spans="2:16" s="71" customFormat="1" x14ac:dyDescent="0.25">
      <c r="B3735" s="72"/>
      <c r="C3735" s="72"/>
      <c r="D3735" s="73"/>
      <c r="E3735" s="73"/>
      <c r="F3735" s="73"/>
      <c r="G3735" s="73"/>
      <c r="H3735" s="73"/>
      <c r="I3735" s="73"/>
      <c r="J3735" s="73"/>
      <c r="K3735" s="73"/>
      <c r="L3735" s="73"/>
      <c r="M3735" s="73"/>
      <c r="N3735" s="73"/>
      <c r="O3735" s="73"/>
      <c r="P3735" s="73"/>
    </row>
    <row r="3736" spans="2:16" s="71" customFormat="1" x14ac:dyDescent="0.25">
      <c r="B3736" s="72"/>
      <c r="C3736" s="72"/>
      <c r="D3736" s="73"/>
      <c r="E3736" s="73"/>
      <c r="F3736" s="73"/>
      <c r="G3736" s="73"/>
      <c r="H3736" s="73"/>
      <c r="I3736" s="73"/>
      <c r="J3736" s="73"/>
      <c r="K3736" s="73"/>
      <c r="L3736" s="73"/>
      <c r="M3736" s="73"/>
      <c r="N3736" s="73"/>
      <c r="O3736" s="73"/>
      <c r="P3736" s="73"/>
    </row>
    <row r="3737" spans="2:16" s="71" customFormat="1" x14ac:dyDescent="0.25">
      <c r="B3737" s="72"/>
      <c r="C3737" s="72"/>
      <c r="D3737" s="73"/>
      <c r="E3737" s="73"/>
      <c r="F3737" s="73"/>
      <c r="G3737" s="73"/>
      <c r="H3737" s="73"/>
      <c r="I3737" s="73"/>
      <c r="J3737" s="73"/>
      <c r="K3737" s="73"/>
      <c r="L3737" s="73"/>
      <c r="M3737" s="73"/>
      <c r="N3737" s="73"/>
      <c r="O3737" s="73"/>
      <c r="P3737" s="73"/>
    </row>
    <row r="3738" spans="2:16" s="71" customFormat="1" x14ac:dyDescent="0.25">
      <c r="B3738" s="72"/>
      <c r="C3738" s="72"/>
      <c r="D3738" s="73"/>
      <c r="E3738" s="73"/>
      <c r="F3738" s="73"/>
      <c r="G3738" s="73"/>
      <c r="H3738" s="73"/>
      <c r="I3738" s="73"/>
      <c r="J3738" s="73"/>
      <c r="K3738" s="73"/>
      <c r="L3738" s="73"/>
      <c r="M3738" s="73"/>
      <c r="N3738" s="73"/>
      <c r="O3738" s="73"/>
      <c r="P3738" s="73"/>
    </row>
    <row r="3739" spans="2:16" s="71" customFormat="1" x14ac:dyDescent="0.25">
      <c r="B3739" s="72"/>
      <c r="C3739" s="72"/>
      <c r="D3739" s="73"/>
      <c r="E3739" s="73"/>
      <c r="F3739" s="73"/>
      <c r="G3739" s="73"/>
      <c r="H3739" s="73"/>
      <c r="I3739" s="73"/>
      <c r="J3739" s="73"/>
      <c r="K3739" s="73"/>
      <c r="L3739" s="73"/>
      <c r="M3739" s="73"/>
      <c r="N3739" s="73"/>
      <c r="O3739" s="73"/>
      <c r="P3739" s="73"/>
    </row>
    <row r="3740" spans="2:16" s="71" customFormat="1" x14ac:dyDescent="0.25">
      <c r="B3740" s="72"/>
      <c r="C3740" s="72"/>
      <c r="D3740" s="73"/>
      <c r="E3740" s="73"/>
      <c r="F3740" s="73"/>
      <c r="G3740" s="73"/>
      <c r="H3740" s="73"/>
      <c r="I3740" s="73"/>
      <c r="J3740" s="73"/>
      <c r="K3740" s="73"/>
      <c r="L3740" s="73"/>
      <c r="M3740" s="73"/>
      <c r="N3740" s="73"/>
      <c r="O3740" s="73"/>
      <c r="P3740" s="73"/>
    </row>
    <row r="3741" spans="2:16" s="71" customFormat="1" x14ac:dyDescent="0.25">
      <c r="B3741" s="72"/>
      <c r="C3741" s="72"/>
      <c r="D3741" s="73"/>
      <c r="E3741" s="73"/>
      <c r="F3741" s="73"/>
      <c r="G3741" s="73"/>
      <c r="H3741" s="73"/>
      <c r="I3741" s="73"/>
      <c r="J3741" s="73"/>
      <c r="K3741" s="73"/>
      <c r="L3741" s="73"/>
      <c r="M3741" s="73"/>
      <c r="N3741" s="73"/>
      <c r="O3741" s="73"/>
      <c r="P3741" s="73"/>
    </row>
    <row r="3742" spans="2:16" s="71" customFormat="1" x14ac:dyDescent="0.25">
      <c r="B3742" s="72"/>
      <c r="C3742" s="72"/>
      <c r="D3742" s="73"/>
      <c r="E3742" s="73"/>
      <c r="F3742" s="73"/>
      <c r="G3742" s="73"/>
      <c r="H3742" s="73"/>
      <c r="I3742" s="73"/>
      <c r="J3742" s="73"/>
      <c r="K3742" s="73"/>
      <c r="L3742" s="73"/>
      <c r="M3742" s="73"/>
      <c r="N3742" s="73"/>
      <c r="O3742" s="73"/>
      <c r="P3742" s="73"/>
    </row>
    <row r="3743" spans="2:16" s="71" customFormat="1" x14ac:dyDescent="0.25">
      <c r="B3743" s="72"/>
      <c r="C3743" s="72"/>
      <c r="D3743" s="73"/>
      <c r="E3743" s="73"/>
      <c r="F3743" s="73"/>
      <c r="G3743" s="73"/>
      <c r="H3743" s="73"/>
      <c r="I3743" s="73"/>
      <c r="J3743" s="73"/>
      <c r="K3743" s="73"/>
      <c r="L3743" s="73"/>
      <c r="M3743" s="73"/>
      <c r="N3743" s="73"/>
      <c r="O3743" s="73"/>
      <c r="P3743" s="73"/>
    </row>
    <row r="3744" spans="2:16" s="71" customFormat="1" x14ac:dyDescent="0.25">
      <c r="B3744" s="72"/>
      <c r="C3744" s="72"/>
      <c r="D3744" s="73"/>
      <c r="E3744" s="73"/>
      <c r="F3744" s="73"/>
      <c r="G3744" s="73"/>
      <c r="H3744" s="73"/>
      <c r="I3744" s="73"/>
      <c r="J3744" s="73"/>
      <c r="K3744" s="73"/>
      <c r="L3744" s="73"/>
      <c r="M3744" s="73"/>
      <c r="N3744" s="73"/>
      <c r="O3744" s="73"/>
      <c r="P3744" s="73"/>
    </row>
    <row r="3745" spans="2:16" s="71" customFormat="1" x14ac:dyDescent="0.25">
      <c r="B3745" s="72"/>
      <c r="C3745" s="72"/>
      <c r="D3745" s="73"/>
      <c r="E3745" s="73"/>
      <c r="F3745" s="73"/>
      <c r="G3745" s="73"/>
      <c r="H3745" s="73"/>
      <c r="I3745" s="73"/>
      <c r="J3745" s="73"/>
      <c r="K3745" s="73"/>
      <c r="L3745" s="73"/>
      <c r="M3745" s="73"/>
      <c r="N3745" s="73"/>
      <c r="O3745" s="73"/>
      <c r="P3745" s="73"/>
    </row>
    <row r="3746" spans="2:16" s="71" customFormat="1" x14ac:dyDescent="0.25">
      <c r="B3746" s="72"/>
      <c r="C3746" s="72"/>
      <c r="D3746" s="73"/>
      <c r="E3746" s="73"/>
      <c r="F3746" s="73"/>
      <c r="G3746" s="73"/>
      <c r="H3746" s="73"/>
      <c r="I3746" s="73"/>
      <c r="J3746" s="73"/>
      <c r="K3746" s="73"/>
      <c r="L3746" s="73"/>
      <c r="M3746" s="73"/>
      <c r="N3746" s="73"/>
      <c r="O3746" s="73"/>
      <c r="P3746" s="73"/>
    </row>
    <row r="3747" spans="2:16" s="71" customFormat="1" x14ac:dyDescent="0.25">
      <c r="B3747" s="72"/>
      <c r="C3747" s="72"/>
      <c r="D3747" s="73"/>
      <c r="E3747" s="73"/>
      <c r="F3747" s="73"/>
      <c r="G3747" s="73"/>
      <c r="H3747" s="73"/>
      <c r="I3747" s="73"/>
      <c r="J3747" s="73"/>
      <c r="K3747" s="73"/>
      <c r="L3747" s="73"/>
      <c r="M3747" s="73"/>
      <c r="N3747" s="73"/>
      <c r="O3747" s="73"/>
      <c r="P3747" s="73"/>
    </row>
    <row r="3748" spans="2:16" s="71" customFormat="1" x14ac:dyDescent="0.25">
      <c r="B3748" s="72"/>
      <c r="C3748" s="72"/>
      <c r="D3748" s="73"/>
      <c r="E3748" s="73"/>
      <c r="F3748" s="73"/>
      <c r="G3748" s="73"/>
      <c r="H3748" s="73"/>
      <c r="I3748" s="73"/>
      <c r="J3748" s="73"/>
      <c r="K3748" s="73"/>
      <c r="L3748" s="73"/>
      <c r="M3748" s="73"/>
      <c r="N3748" s="73"/>
      <c r="O3748" s="73"/>
      <c r="P3748" s="73"/>
    </row>
    <row r="3749" spans="2:16" s="71" customFormat="1" x14ac:dyDescent="0.25">
      <c r="B3749" s="72"/>
      <c r="C3749" s="72"/>
      <c r="D3749" s="73"/>
      <c r="E3749" s="73"/>
      <c r="F3749" s="73"/>
      <c r="G3749" s="73"/>
      <c r="H3749" s="73"/>
      <c r="I3749" s="73"/>
      <c r="J3749" s="73"/>
      <c r="K3749" s="73"/>
      <c r="L3749" s="73"/>
      <c r="M3749" s="73"/>
      <c r="N3749" s="73"/>
      <c r="O3749" s="73"/>
      <c r="P3749" s="73"/>
    </row>
    <row r="3750" spans="2:16" s="71" customFormat="1" x14ac:dyDescent="0.25">
      <c r="B3750" s="72"/>
      <c r="C3750" s="72"/>
      <c r="D3750" s="73"/>
      <c r="E3750" s="73"/>
      <c r="F3750" s="73"/>
      <c r="G3750" s="73"/>
      <c r="H3750" s="73"/>
      <c r="I3750" s="73"/>
      <c r="J3750" s="73"/>
      <c r="K3750" s="73"/>
      <c r="L3750" s="73"/>
      <c r="M3750" s="73"/>
      <c r="N3750" s="73"/>
      <c r="O3750" s="73"/>
      <c r="P3750" s="73"/>
    </row>
    <row r="3751" spans="2:16" s="71" customFormat="1" x14ac:dyDescent="0.25">
      <c r="B3751" s="72"/>
      <c r="C3751" s="72"/>
      <c r="D3751" s="73"/>
      <c r="E3751" s="73"/>
      <c r="F3751" s="73"/>
      <c r="G3751" s="73"/>
      <c r="H3751" s="73"/>
      <c r="I3751" s="73"/>
      <c r="J3751" s="73"/>
      <c r="K3751" s="73"/>
      <c r="L3751" s="73"/>
      <c r="M3751" s="73"/>
      <c r="N3751" s="73"/>
      <c r="O3751" s="73"/>
      <c r="P3751" s="73"/>
    </row>
    <row r="3752" spans="2:16" s="71" customFormat="1" x14ac:dyDescent="0.25">
      <c r="B3752" s="72"/>
      <c r="C3752" s="72"/>
      <c r="D3752" s="73"/>
      <c r="E3752" s="73"/>
      <c r="F3752" s="73"/>
      <c r="G3752" s="73"/>
      <c r="H3752" s="73"/>
      <c r="I3752" s="73"/>
      <c r="J3752" s="73"/>
      <c r="K3752" s="73"/>
      <c r="L3752" s="73"/>
      <c r="M3752" s="73"/>
      <c r="N3752" s="73"/>
      <c r="O3752" s="73"/>
      <c r="P3752" s="73"/>
    </row>
    <row r="3753" spans="2:16" s="71" customFormat="1" x14ac:dyDescent="0.25">
      <c r="B3753" s="72"/>
      <c r="C3753" s="72"/>
      <c r="D3753" s="73"/>
      <c r="E3753" s="73"/>
      <c r="F3753" s="73"/>
      <c r="G3753" s="73"/>
      <c r="H3753" s="73"/>
      <c r="I3753" s="73"/>
      <c r="J3753" s="73"/>
      <c r="K3753" s="73"/>
      <c r="L3753" s="73"/>
      <c r="M3753" s="73"/>
      <c r="N3753" s="73"/>
      <c r="O3753" s="73"/>
      <c r="P3753" s="73"/>
    </row>
    <row r="3754" spans="2:16" s="71" customFormat="1" x14ac:dyDescent="0.25">
      <c r="B3754" s="72"/>
      <c r="C3754" s="72"/>
      <c r="D3754" s="73"/>
      <c r="E3754" s="73"/>
      <c r="F3754" s="73"/>
      <c r="G3754" s="73"/>
      <c r="H3754" s="73"/>
      <c r="I3754" s="73"/>
      <c r="J3754" s="73"/>
      <c r="K3754" s="73"/>
      <c r="L3754" s="73"/>
      <c r="M3754" s="73"/>
      <c r="N3754" s="73"/>
      <c r="O3754" s="73"/>
      <c r="P3754" s="73"/>
    </row>
    <row r="3755" spans="2:16" s="71" customFormat="1" x14ac:dyDescent="0.25">
      <c r="B3755" s="72"/>
      <c r="C3755" s="72"/>
      <c r="D3755" s="73"/>
      <c r="E3755" s="73"/>
      <c r="F3755" s="73"/>
      <c r="G3755" s="73"/>
      <c r="H3755" s="73"/>
      <c r="I3755" s="73"/>
      <c r="J3755" s="73"/>
      <c r="K3755" s="73"/>
      <c r="L3755" s="73"/>
      <c r="M3755" s="73"/>
      <c r="N3755" s="73"/>
      <c r="O3755" s="73"/>
      <c r="P3755" s="73"/>
    </row>
    <row r="3756" spans="2:16" s="71" customFormat="1" x14ac:dyDescent="0.25">
      <c r="B3756" s="72"/>
      <c r="C3756" s="72"/>
      <c r="D3756" s="73"/>
      <c r="E3756" s="73"/>
      <c r="F3756" s="73"/>
      <c r="G3756" s="73"/>
      <c r="H3756" s="73"/>
      <c r="I3756" s="73"/>
      <c r="J3756" s="73"/>
      <c r="K3756" s="73"/>
      <c r="L3756" s="73"/>
      <c r="M3756" s="73"/>
      <c r="N3756" s="73"/>
      <c r="O3756" s="73"/>
      <c r="P3756" s="73"/>
    </row>
    <row r="3757" spans="2:16" s="71" customFormat="1" x14ac:dyDescent="0.25">
      <c r="B3757" s="72"/>
      <c r="C3757" s="72"/>
      <c r="D3757" s="73"/>
      <c r="E3757" s="73"/>
      <c r="F3757" s="73"/>
      <c r="G3757" s="73"/>
      <c r="H3757" s="73"/>
      <c r="I3757" s="73"/>
      <c r="J3757" s="73"/>
      <c r="K3757" s="73"/>
      <c r="L3757" s="73"/>
      <c r="M3757" s="73"/>
      <c r="N3757" s="73"/>
      <c r="O3757" s="73"/>
      <c r="P3757" s="73"/>
    </row>
    <row r="3758" spans="2:16" s="71" customFormat="1" x14ac:dyDescent="0.25">
      <c r="B3758" s="72"/>
      <c r="C3758" s="72"/>
      <c r="D3758" s="73"/>
      <c r="E3758" s="73"/>
      <c r="F3758" s="73"/>
      <c r="G3758" s="73"/>
      <c r="H3758" s="73"/>
      <c r="I3758" s="73"/>
      <c r="J3758" s="73"/>
      <c r="K3758" s="73"/>
      <c r="L3758" s="73"/>
      <c r="M3758" s="73"/>
      <c r="N3758" s="73"/>
      <c r="O3758" s="73"/>
      <c r="P3758" s="73"/>
    </row>
    <row r="3759" spans="2:16" s="71" customFormat="1" x14ac:dyDescent="0.25">
      <c r="B3759" s="72"/>
      <c r="C3759" s="72"/>
      <c r="D3759" s="73"/>
      <c r="E3759" s="73"/>
      <c r="F3759" s="73"/>
      <c r="G3759" s="73"/>
      <c r="H3759" s="73"/>
      <c r="I3759" s="73"/>
      <c r="J3759" s="73"/>
      <c r="K3759" s="73"/>
      <c r="L3759" s="73"/>
      <c r="M3759" s="73"/>
      <c r="N3759" s="73"/>
      <c r="O3759" s="73"/>
      <c r="P3759" s="73"/>
    </row>
    <row r="3760" spans="2:16" s="71" customFormat="1" x14ac:dyDescent="0.25">
      <c r="B3760" s="72"/>
      <c r="C3760" s="72"/>
      <c r="D3760" s="73"/>
      <c r="E3760" s="73"/>
      <c r="F3760" s="73"/>
      <c r="G3760" s="73"/>
      <c r="H3760" s="73"/>
      <c r="I3760" s="73"/>
      <c r="J3760" s="73"/>
      <c r="K3760" s="73"/>
      <c r="L3760" s="73"/>
      <c r="M3760" s="73"/>
      <c r="N3760" s="73"/>
      <c r="O3760" s="73"/>
      <c r="P3760" s="73"/>
    </row>
    <row r="3761" spans="2:16" s="71" customFormat="1" x14ac:dyDescent="0.25">
      <c r="B3761" s="72"/>
      <c r="C3761" s="72"/>
      <c r="D3761" s="73"/>
      <c r="E3761" s="73"/>
      <c r="F3761" s="73"/>
      <c r="G3761" s="73"/>
      <c r="H3761" s="73"/>
      <c r="I3761" s="73"/>
      <c r="J3761" s="73"/>
      <c r="K3761" s="73"/>
      <c r="L3761" s="73"/>
      <c r="M3761" s="73"/>
      <c r="N3761" s="73"/>
      <c r="O3761" s="73"/>
      <c r="P3761" s="73"/>
    </row>
    <row r="3762" spans="2:16" s="71" customFormat="1" x14ac:dyDescent="0.25">
      <c r="B3762" s="72"/>
      <c r="C3762" s="72"/>
      <c r="D3762" s="73"/>
      <c r="E3762" s="73"/>
      <c r="F3762" s="73"/>
      <c r="G3762" s="73"/>
      <c r="H3762" s="73"/>
      <c r="I3762" s="73"/>
      <c r="J3762" s="73"/>
      <c r="K3762" s="73"/>
      <c r="L3762" s="73"/>
      <c r="M3762" s="73"/>
      <c r="N3762" s="73"/>
      <c r="O3762" s="73"/>
      <c r="P3762" s="73"/>
    </row>
    <row r="3763" spans="2:16" s="71" customFormat="1" x14ac:dyDescent="0.25">
      <c r="B3763" s="72"/>
      <c r="C3763" s="72"/>
      <c r="D3763" s="73"/>
      <c r="E3763" s="73"/>
      <c r="F3763" s="73"/>
      <c r="G3763" s="73"/>
      <c r="H3763" s="73"/>
      <c r="I3763" s="73"/>
      <c r="J3763" s="73"/>
      <c r="K3763" s="73"/>
      <c r="L3763" s="73"/>
      <c r="M3763" s="73"/>
      <c r="N3763" s="73"/>
      <c r="O3763" s="73"/>
      <c r="P3763" s="73"/>
    </row>
    <row r="3764" spans="2:16" s="71" customFormat="1" x14ac:dyDescent="0.25">
      <c r="B3764" s="72"/>
      <c r="C3764" s="72"/>
      <c r="D3764" s="73"/>
      <c r="E3764" s="73"/>
      <c r="F3764" s="73"/>
      <c r="G3764" s="73"/>
      <c r="H3764" s="73"/>
      <c r="I3764" s="73"/>
      <c r="J3764" s="73"/>
      <c r="K3764" s="73"/>
      <c r="L3764" s="73"/>
      <c r="M3764" s="73"/>
      <c r="N3764" s="73"/>
      <c r="O3764" s="73"/>
      <c r="P3764" s="73"/>
    </row>
    <row r="3765" spans="2:16" s="71" customFormat="1" x14ac:dyDescent="0.25">
      <c r="B3765" s="72"/>
      <c r="C3765" s="72"/>
      <c r="D3765" s="73"/>
      <c r="E3765" s="73"/>
      <c r="F3765" s="73"/>
      <c r="G3765" s="73"/>
      <c r="H3765" s="73"/>
      <c r="I3765" s="73"/>
      <c r="J3765" s="73"/>
      <c r="K3765" s="73"/>
      <c r="L3765" s="73"/>
      <c r="M3765" s="73"/>
      <c r="N3765" s="73"/>
      <c r="O3765" s="73"/>
      <c r="P3765" s="73"/>
    </row>
    <row r="3766" spans="2:16" s="71" customFormat="1" x14ac:dyDescent="0.25">
      <c r="B3766" s="72"/>
      <c r="C3766" s="72"/>
      <c r="D3766" s="73"/>
      <c r="E3766" s="73"/>
      <c r="F3766" s="73"/>
      <c r="G3766" s="73"/>
      <c r="H3766" s="73"/>
      <c r="I3766" s="73"/>
      <c r="J3766" s="73"/>
      <c r="K3766" s="73"/>
      <c r="L3766" s="73"/>
      <c r="M3766" s="73"/>
      <c r="N3766" s="73"/>
      <c r="O3766" s="73"/>
      <c r="P3766" s="73"/>
    </row>
    <row r="3767" spans="2:16" s="71" customFormat="1" x14ac:dyDescent="0.25">
      <c r="B3767" s="72"/>
      <c r="C3767" s="72"/>
      <c r="D3767" s="73"/>
      <c r="E3767" s="73"/>
      <c r="F3767" s="73"/>
      <c r="G3767" s="73"/>
      <c r="H3767" s="73"/>
      <c r="I3767" s="73"/>
      <c r="J3767" s="73"/>
      <c r="K3767" s="73"/>
      <c r="L3767" s="73"/>
      <c r="M3767" s="73"/>
      <c r="N3767" s="73"/>
      <c r="O3767" s="73"/>
      <c r="P3767" s="73"/>
    </row>
    <row r="3768" spans="2:16" s="71" customFormat="1" x14ac:dyDescent="0.25">
      <c r="B3768" s="72"/>
      <c r="C3768" s="72"/>
      <c r="D3768" s="73"/>
      <c r="E3768" s="73"/>
      <c r="F3768" s="73"/>
      <c r="G3768" s="73"/>
      <c r="H3768" s="73"/>
      <c r="I3768" s="73"/>
      <c r="J3768" s="73"/>
      <c r="K3768" s="73"/>
      <c r="L3768" s="73"/>
      <c r="M3768" s="73"/>
      <c r="N3768" s="73"/>
      <c r="O3768" s="73"/>
      <c r="P3768" s="73"/>
    </row>
    <row r="3769" spans="2:16" s="71" customFormat="1" x14ac:dyDescent="0.25">
      <c r="B3769" s="72"/>
      <c r="C3769" s="72"/>
      <c r="D3769" s="73"/>
      <c r="E3769" s="73"/>
      <c r="F3769" s="73"/>
      <c r="G3769" s="73"/>
      <c r="H3769" s="73"/>
      <c r="I3769" s="73"/>
      <c r="J3769" s="73"/>
      <c r="K3769" s="73"/>
      <c r="L3769" s="73"/>
      <c r="M3769" s="73"/>
      <c r="N3769" s="73"/>
      <c r="O3769" s="73"/>
      <c r="P3769" s="73"/>
    </row>
    <row r="3770" spans="2:16" s="71" customFormat="1" x14ac:dyDescent="0.25">
      <c r="B3770" s="72"/>
      <c r="C3770" s="72"/>
      <c r="D3770" s="73"/>
      <c r="E3770" s="73"/>
      <c r="F3770" s="73"/>
      <c r="G3770" s="73"/>
      <c r="H3770" s="73"/>
      <c r="I3770" s="73"/>
      <c r="J3770" s="73"/>
      <c r="K3770" s="73"/>
      <c r="L3770" s="73"/>
      <c r="M3770" s="73"/>
      <c r="N3770" s="73"/>
      <c r="O3770" s="73"/>
      <c r="P3770" s="73"/>
    </row>
    <row r="3771" spans="2:16" s="71" customFormat="1" x14ac:dyDescent="0.25">
      <c r="B3771" s="72"/>
      <c r="C3771" s="72"/>
      <c r="D3771" s="73"/>
      <c r="E3771" s="73"/>
      <c r="F3771" s="73"/>
      <c r="G3771" s="73"/>
      <c r="H3771" s="73"/>
      <c r="I3771" s="73"/>
      <c r="J3771" s="73"/>
      <c r="K3771" s="73"/>
      <c r="L3771" s="73"/>
      <c r="M3771" s="73"/>
      <c r="N3771" s="73"/>
      <c r="O3771" s="73"/>
      <c r="P3771" s="73"/>
    </row>
    <row r="3772" spans="2:16" s="71" customFormat="1" x14ac:dyDescent="0.25">
      <c r="B3772" s="72"/>
      <c r="C3772" s="72"/>
      <c r="D3772" s="73"/>
      <c r="E3772" s="73"/>
      <c r="F3772" s="73"/>
      <c r="G3772" s="73"/>
      <c r="H3772" s="73"/>
      <c r="I3772" s="73"/>
      <c r="J3772" s="73"/>
      <c r="K3772" s="73"/>
      <c r="L3772" s="73"/>
      <c r="M3772" s="73"/>
      <c r="N3772" s="73"/>
      <c r="O3772" s="73"/>
      <c r="P3772" s="73"/>
    </row>
    <row r="3773" spans="2:16" s="71" customFormat="1" x14ac:dyDescent="0.25">
      <c r="B3773" s="72"/>
      <c r="C3773" s="72"/>
      <c r="D3773" s="73"/>
      <c r="E3773" s="73"/>
      <c r="F3773" s="73"/>
      <c r="G3773" s="73"/>
      <c r="H3773" s="73"/>
      <c r="I3773" s="73"/>
      <c r="J3773" s="73"/>
      <c r="K3773" s="73"/>
      <c r="L3773" s="73"/>
      <c r="M3773" s="73"/>
      <c r="N3773" s="73"/>
      <c r="O3773" s="73"/>
      <c r="P3773" s="73"/>
    </row>
    <row r="3774" spans="2:16" s="71" customFormat="1" x14ac:dyDescent="0.25">
      <c r="B3774" s="72"/>
      <c r="C3774" s="72"/>
      <c r="D3774" s="73"/>
      <c r="E3774" s="73"/>
      <c r="F3774" s="73"/>
      <c r="G3774" s="73"/>
      <c r="H3774" s="73"/>
      <c r="I3774" s="73"/>
      <c r="J3774" s="73"/>
      <c r="K3774" s="73"/>
      <c r="L3774" s="73"/>
      <c r="M3774" s="73"/>
      <c r="N3774" s="73"/>
      <c r="O3774" s="73"/>
      <c r="P3774" s="73"/>
    </row>
    <row r="3775" spans="2:16" s="71" customFormat="1" x14ac:dyDescent="0.25">
      <c r="B3775" s="72"/>
      <c r="C3775" s="72"/>
      <c r="D3775" s="73"/>
      <c r="E3775" s="73"/>
      <c r="F3775" s="73"/>
      <c r="G3775" s="73"/>
      <c r="H3775" s="73"/>
      <c r="I3775" s="73"/>
      <c r="J3775" s="73"/>
      <c r="K3775" s="73"/>
      <c r="L3775" s="73"/>
      <c r="M3775" s="73"/>
      <c r="N3775" s="73"/>
      <c r="O3775" s="73"/>
      <c r="P3775" s="73"/>
    </row>
    <row r="3776" spans="2:16" s="71" customFormat="1" x14ac:dyDescent="0.25">
      <c r="B3776" s="72"/>
      <c r="C3776" s="72"/>
      <c r="D3776" s="73"/>
      <c r="E3776" s="73"/>
      <c r="F3776" s="73"/>
      <c r="G3776" s="73"/>
      <c r="H3776" s="73"/>
      <c r="I3776" s="73"/>
      <c r="J3776" s="73"/>
      <c r="K3776" s="73"/>
      <c r="L3776" s="73"/>
      <c r="M3776" s="73"/>
      <c r="N3776" s="73"/>
      <c r="O3776" s="73"/>
      <c r="P3776" s="73"/>
    </row>
    <row r="3777" spans="2:16" s="71" customFormat="1" x14ac:dyDescent="0.25">
      <c r="B3777" s="72"/>
      <c r="C3777" s="72"/>
      <c r="D3777" s="73"/>
      <c r="E3777" s="73"/>
      <c r="F3777" s="73"/>
      <c r="G3777" s="73"/>
      <c r="H3777" s="73"/>
      <c r="I3777" s="73"/>
      <c r="J3777" s="73"/>
      <c r="K3777" s="73"/>
      <c r="L3777" s="73"/>
      <c r="M3777" s="73"/>
      <c r="N3777" s="73"/>
      <c r="O3777" s="73"/>
      <c r="P3777" s="73"/>
    </row>
    <row r="3778" spans="2:16" s="71" customFormat="1" x14ac:dyDescent="0.25">
      <c r="B3778" s="72"/>
      <c r="C3778" s="72"/>
      <c r="D3778" s="73"/>
      <c r="E3778" s="73"/>
      <c r="F3778" s="73"/>
      <c r="G3778" s="73"/>
      <c r="H3778" s="73"/>
      <c r="I3778" s="73"/>
      <c r="J3778" s="73"/>
      <c r="K3778" s="73"/>
      <c r="L3778" s="73"/>
      <c r="M3778" s="73"/>
      <c r="N3778" s="73"/>
      <c r="O3778" s="73"/>
      <c r="P3778" s="73"/>
    </row>
    <row r="3779" spans="2:16" s="71" customFormat="1" x14ac:dyDescent="0.25">
      <c r="B3779" s="72"/>
      <c r="C3779" s="72"/>
      <c r="D3779" s="73"/>
      <c r="E3779" s="73"/>
      <c r="F3779" s="73"/>
      <c r="G3779" s="73"/>
      <c r="H3779" s="73"/>
      <c r="I3779" s="73"/>
      <c r="J3779" s="73"/>
      <c r="K3779" s="73"/>
      <c r="L3779" s="73"/>
      <c r="M3779" s="73"/>
      <c r="N3779" s="73"/>
      <c r="O3779" s="73"/>
      <c r="P3779" s="73"/>
    </row>
    <row r="3780" spans="2:16" s="71" customFormat="1" x14ac:dyDescent="0.25">
      <c r="B3780" s="72"/>
      <c r="C3780" s="72"/>
      <c r="D3780" s="73"/>
      <c r="E3780" s="73"/>
      <c r="F3780" s="73"/>
      <c r="G3780" s="73"/>
      <c r="H3780" s="73"/>
      <c r="I3780" s="73"/>
      <c r="J3780" s="73"/>
      <c r="K3780" s="73"/>
      <c r="L3780" s="73"/>
      <c r="M3780" s="73"/>
      <c r="N3780" s="73"/>
      <c r="O3780" s="73"/>
      <c r="P3780" s="73"/>
    </row>
    <row r="3781" spans="2:16" s="71" customFormat="1" x14ac:dyDescent="0.25">
      <c r="B3781" s="72"/>
      <c r="C3781" s="72"/>
      <c r="D3781" s="73"/>
      <c r="E3781" s="73"/>
      <c r="F3781" s="73"/>
      <c r="G3781" s="73"/>
      <c r="H3781" s="73"/>
      <c r="I3781" s="73"/>
      <c r="J3781" s="73"/>
      <c r="K3781" s="73"/>
      <c r="L3781" s="73"/>
      <c r="M3781" s="73"/>
      <c r="N3781" s="73"/>
      <c r="O3781" s="73"/>
      <c r="P3781" s="73"/>
    </row>
    <row r="3782" spans="2:16" s="71" customFormat="1" x14ac:dyDescent="0.25">
      <c r="B3782" s="72"/>
      <c r="C3782" s="72"/>
      <c r="D3782" s="73"/>
      <c r="E3782" s="73"/>
      <c r="F3782" s="73"/>
      <c r="G3782" s="73"/>
      <c r="H3782" s="73"/>
      <c r="I3782" s="73"/>
      <c r="J3782" s="73"/>
      <c r="K3782" s="73"/>
      <c r="L3782" s="73"/>
      <c r="M3782" s="73"/>
      <c r="N3782" s="73"/>
      <c r="O3782" s="73"/>
      <c r="P3782" s="73"/>
    </row>
    <row r="3783" spans="2:16" s="71" customFormat="1" x14ac:dyDescent="0.25">
      <c r="B3783" s="72"/>
      <c r="C3783" s="72"/>
      <c r="D3783" s="73"/>
      <c r="E3783" s="73"/>
      <c r="F3783" s="73"/>
      <c r="G3783" s="73"/>
      <c r="H3783" s="73"/>
      <c r="I3783" s="73"/>
      <c r="J3783" s="73"/>
      <c r="K3783" s="73"/>
      <c r="L3783" s="73"/>
      <c r="M3783" s="73"/>
      <c r="N3783" s="73"/>
      <c r="O3783" s="73"/>
      <c r="P3783" s="73"/>
    </row>
    <row r="3784" spans="2:16" s="71" customFormat="1" x14ac:dyDescent="0.25">
      <c r="B3784" s="72"/>
      <c r="C3784" s="72"/>
      <c r="D3784" s="73"/>
      <c r="E3784" s="73"/>
      <c r="F3784" s="73"/>
      <c r="G3784" s="73"/>
      <c r="H3784" s="73"/>
      <c r="I3784" s="73"/>
      <c r="J3784" s="73"/>
      <c r="K3784" s="73"/>
      <c r="L3784" s="73"/>
      <c r="M3784" s="73"/>
      <c r="N3784" s="73"/>
      <c r="O3784" s="73"/>
      <c r="P3784" s="73"/>
    </row>
    <row r="3785" spans="2:16" s="71" customFormat="1" x14ac:dyDescent="0.25">
      <c r="B3785" s="72"/>
      <c r="C3785" s="72"/>
      <c r="D3785" s="73"/>
      <c r="E3785" s="73"/>
      <c r="F3785" s="73"/>
      <c r="G3785" s="73"/>
      <c r="H3785" s="73"/>
      <c r="I3785" s="73"/>
      <c r="J3785" s="73"/>
      <c r="K3785" s="73"/>
      <c r="L3785" s="73"/>
      <c r="M3785" s="73"/>
      <c r="N3785" s="73"/>
      <c r="O3785" s="73"/>
      <c r="P3785" s="73"/>
    </row>
    <row r="3786" spans="2:16" s="71" customFormat="1" x14ac:dyDescent="0.25">
      <c r="B3786" s="72"/>
      <c r="C3786" s="72"/>
      <c r="D3786" s="73"/>
      <c r="E3786" s="73"/>
      <c r="F3786" s="73"/>
      <c r="G3786" s="73"/>
      <c r="H3786" s="73"/>
      <c r="I3786" s="73"/>
      <c r="J3786" s="73"/>
      <c r="K3786" s="73"/>
      <c r="L3786" s="73"/>
      <c r="M3786" s="73"/>
      <c r="N3786" s="73"/>
      <c r="O3786" s="73"/>
      <c r="P3786" s="73"/>
    </row>
    <row r="3787" spans="2:16" s="71" customFormat="1" x14ac:dyDescent="0.25">
      <c r="B3787" s="72"/>
      <c r="C3787" s="72"/>
      <c r="D3787" s="73"/>
      <c r="E3787" s="73"/>
      <c r="F3787" s="73"/>
      <c r="G3787" s="73"/>
      <c r="H3787" s="73"/>
      <c r="I3787" s="73"/>
      <c r="J3787" s="73"/>
      <c r="K3787" s="73"/>
      <c r="L3787" s="73"/>
      <c r="M3787" s="73"/>
      <c r="N3787" s="73"/>
      <c r="O3787" s="73"/>
      <c r="P3787" s="73"/>
    </row>
    <row r="3788" spans="2:16" s="71" customFormat="1" x14ac:dyDescent="0.25">
      <c r="B3788" s="72"/>
      <c r="C3788" s="72"/>
      <c r="D3788" s="73"/>
      <c r="E3788" s="73"/>
      <c r="F3788" s="73"/>
      <c r="G3788" s="73"/>
      <c r="H3788" s="73"/>
      <c r="I3788" s="73"/>
      <c r="J3788" s="73"/>
      <c r="K3788" s="73"/>
      <c r="L3788" s="73"/>
      <c r="M3788" s="73"/>
      <c r="N3788" s="73"/>
      <c r="O3788" s="73"/>
      <c r="P3788" s="73"/>
    </row>
    <row r="3789" spans="2:16" s="71" customFormat="1" x14ac:dyDescent="0.25">
      <c r="B3789" s="72"/>
      <c r="C3789" s="72"/>
      <c r="D3789" s="73"/>
      <c r="E3789" s="73"/>
      <c r="F3789" s="73"/>
      <c r="G3789" s="73"/>
      <c r="H3789" s="73"/>
      <c r="I3789" s="73"/>
      <c r="J3789" s="73"/>
      <c r="K3789" s="73"/>
      <c r="L3789" s="73"/>
      <c r="M3789" s="73"/>
      <c r="N3789" s="73"/>
      <c r="O3789" s="73"/>
      <c r="P3789" s="73"/>
    </row>
    <row r="3790" spans="2:16" s="71" customFormat="1" x14ac:dyDescent="0.25">
      <c r="B3790" s="72"/>
      <c r="C3790" s="72"/>
      <c r="D3790" s="73"/>
      <c r="E3790" s="73"/>
      <c r="F3790" s="73"/>
      <c r="G3790" s="73"/>
      <c r="H3790" s="73"/>
      <c r="I3790" s="73"/>
      <c r="J3790" s="73"/>
      <c r="K3790" s="73"/>
      <c r="L3790" s="73"/>
      <c r="M3790" s="73"/>
      <c r="N3790" s="73"/>
      <c r="O3790" s="73"/>
      <c r="P3790" s="73"/>
    </row>
    <row r="3791" spans="2:16" s="71" customFormat="1" x14ac:dyDescent="0.25">
      <c r="B3791" s="72"/>
      <c r="C3791" s="72"/>
      <c r="D3791" s="73"/>
      <c r="E3791" s="73"/>
      <c r="F3791" s="73"/>
      <c r="G3791" s="73"/>
      <c r="H3791" s="73"/>
      <c r="I3791" s="73"/>
      <c r="J3791" s="73"/>
      <c r="K3791" s="73"/>
      <c r="L3791" s="73"/>
      <c r="M3791" s="73"/>
      <c r="N3791" s="73"/>
      <c r="O3791" s="73"/>
      <c r="P3791" s="73"/>
    </row>
    <row r="3792" spans="2:16" s="71" customFormat="1" x14ac:dyDescent="0.25">
      <c r="B3792" s="72"/>
      <c r="C3792" s="72"/>
      <c r="D3792" s="73"/>
      <c r="E3792" s="73"/>
      <c r="F3792" s="73"/>
      <c r="G3792" s="73"/>
      <c r="H3792" s="73"/>
      <c r="I3792" s="73"/>
      <c r="J3792" s="73"/>
      <c r="K3792" s="73"/>
      <c r="L3792" s="73"/>
      <c r="M3792" s="73"/>
      <c r="N3792" s="73"/>
      <c r="O3792" s="73"/>
      <c r="P3792" s="73"/>
    </row>
    <row r="3793" spans="2:16" s="71" customFormat="1" x14ac:dyDescent="0.25">
      <c r="B3793" s="72"/>
      <c r="C3793" s="72"/>
      <c r="D3793" s="73"/>
      <c r="E3793" s="73"/>
      <c r="F3793" s="73"/>
      <c r="G3793" s="73"/>
      <c r="H3793" s="73"/>
      <c r="I3793" s="73"/>
      <c r="J3793" s="73"/>
      <c r="K3793" s="73"/>
      <c r="L3793" s="73"/>
      <c r="M3793" s="73"/>
      <c r="N3793" s="73"/>
      <c r="O3793" s="73"/>
      <c r="P3793" s="73"/>
    </row>
    <row r="3794" spans="2:16" s="71" customFormat="1" x14ac:dyDescent="0.25">
      <c r="B3794" s="72"/>
      <c r="C3794" s="72"/>
      <c r="D3794" s="73"/>
      <c r="E3794" s="73"/>
      <c r="F3794" s="73"/>
      <c r="G3794" s="73"/>
      <c r="H3794" s="73"/>
      <c r="I3794" s="73"/>
      <c r="J3794" s="73"/>
      <c r="K3794" s="73"/>
      <c r="L3794" s="73"/>
      <c r="M3794" s="73"/>
      <c r="N3794" s="73"/>
      <c r="O3794" s="73"/>
      <c r="P3794" s="73"/>
    </row>
    <row r="3795" spans="2:16" s="71" customFormat="1" x14ac:dyDescent="0.25">
      <c r="B3795" s="72"/>
      <c r="C3795" s="72"/>
      <c r="D3795" s="73"/>
      <c r="E3795" s="73"/>
      <c r="F3795" s="73"/>
      <c r="G3795" s="73"/>
      <c r="H3795" s="73"/>
      <c r="I3795" s="73"/>
      <c r="J3795" s="73"/>
      <c r="K3795" s="73"/>
      <c r="L3795" s="73"/>
      <c r="M3795" s="73"/>
      <c r="N3795" s="73"/>
      <c r="O3795" s="73"/>
      <c r="P3795" s="73"/>
    </row>
    <row r="3796" spans="2:16" s="71" customFormat="1" x14ac:dyDescent="0.25">
      <c r="B3796" s="72"/>
      <c r="C3796" s="72"/>
      <c r="D3796" s="73"/>
      <c r="E3796" s="73"/>
      <c r="F3796" s="73"/>
      <c r="G3796" s="73"/>
      <c r="H3796" s="73"/>
      <c r="I3796" s="73"/>
      <c r="J3796" s="73"/>
      <c r="K3796" s="73"/>
      <c r="L3796" s="73"/>
      <c r="M3796" s="73"/>
      <c r="N3796" s="73"/>
      <c r="O3796" s="73"/>
      <c r="P3796" s="73"/>
    </row>
    <row r="3797" spans="2:16" s="71" customFormat="1" x14ac:dyDescent="0.25">
      <c r="B3797" s="72"/>
      <c r="C3797" s="72"/>
      <c r="D3797" s="73"/>
      <c r="E3797" s="73"/>
      <c r="F3797" s="73"/>
      <c r="G3797" s="73"/>
      <c r="H3797" s="73"/>
      <c r="I3797" s="73"/>
      <c r="J3797" s="73"/>
      <c r="K3797" s="73"/>
      <c r="L3797" s="73"/>
      <c r="M3797" s="73"/>
      <c r="N3797" s="73"/>
      <c r="O3797" s="73"/>
      <c r="P3797" s="73"/>
    </row>
    <row r="3798" spans="2:16" s="71" customFormat="1" x14ac:dyDescent="0.25">
      <c r="B3798" s="72"/>
      <c r="C3798" s="72"/>
      <c r="D3798" s="73"/>
      <c r="E3798" s="73"/>
      <c r="F3798" s="73"/>
      <c r="G3798" s="73"/>
      <c r="H3798" s="73"/>
      <c r="I3798" s="73"/>
      <c r="J3798" s="73"/>
      <c r="K3798" s="73"/>
      <c r="L3798" s="73"/>
      <c r="M3798" s="73"/>
      <c r="N3798" s="73"/>
      <c r="O3798" s="73"/>
      <c r="P3798" s="73"/>
    </row>
    <row r="3799" spans="2:16" s="71" customFormat="1" x14ac:dyDescent="0.25">
      <c r="B3799" s="72"/>
      <c r="C3799" s="72"/>
      <c r="D3799" s="73"/>
      <c r="E3799" s="73"/>
      <c r="F3799" s="73"/>
      <c r="G3799" s="73"/>
      <c r="H3799" s="73"/>
      <c r="I3799" s="73"/>
      <c r="J3799" s="73"/>
      <c r="K3799" s="73"/>
      <c r="L3799" s="73"/>
      <c r="M3799" s="73"/>
      <c r="N3799" s="73"/>
      <c r="O3799" s="73"/>
      <c r="P3799" s="73"/>
    </row>
    <row r="3800" spans="2:16" s="71" customFormat="1" x14ac:dyDescent="0.25">
      <c r="B3800" s="72"/>
      <c r="C3800" s="72"/>
      <c r="D3800" s="73"/>
      <c r="E3800" s="73"/>
      <c r="F3800" s="73"/>
      <c r="G3800" s="73"/>
      <c r="H3800" s="73"/>
      <c r="I3800" s="73"/>
      <c r="J3800" s="73"/>
      <c r="K3800" s="73"/>
      <c r="L3800" s="73"/>
      <c r="M3800" s="73"/>
      <c r="N3800" s="73"/>
      <c r="O3800" s="73"/>
      <c r="P3800" s="73"/>
    </row>
    <row r="3801" spans="2:16" s="71" customFormat="1" x14ac:dyDescent="0.25">
      <c r="B3801" s="72"/>
      <c r="C3801" s="72"/>
      <c r="D3801" s="73"/>
      <c r="E3801" s="73"/>
      <c r="F3801" s="73"/>
      <c r="G3801" s="73"/>
      <c r="H3801" s="73"/>
      <c r="I3801" s="73"/>
      <c r="J3801" s="73"/>
      <c r="K3801" s="73"/>
      <c r="L3801" s="73"/>
      <c r="M3801" s="73"/>
      <c r="N3801" s="73"/>
      <c r="O3801" s="73"/>
      <c r="P3801" s="73"/>
    </row>
    <row r="3802" spans="2:16" s="71" customFormat="1" x14ac:dyDescent="0.25">
      <c r="B3802" s="72"/>
      <c r="C3802" s="72"/>
      <c r="D3802" s="73"/>
      <c r="E3802" s="73"/>
      <c r="F3802" s="73"/>
      <c r="G3802" s="73"/>
      <c r="H3802" s="73"/>
      <c r="I3802" s="73"/>
      <c r="J3802" s="73"/>
      <c r="K3802" s="73"/>
      <c r="L3802" s="73"/>
      <c r="M3802" s="73"/>
      <c r="N3802" s="73"/>
      <c r="O3802" s="73"/>
      <c r="P3802" s="73"/>
    </row>
    <row r="3803" spans="2:16" s="71" customFormat="1" x14ac:dyDescent="0.25">
      <c r="B3803" s="72"/>
      <c r="C3803" s="72"/>
      <c r="D3803" s="73"/>
      <c r="E3803" s="73"/>
      <c r="F3803" s="73"/>
      <c r="G3803" s="73"/>
      <c r="H3803" s="73"/>
      <c r="I3803" s="73"/>
      <c r="J3803" s="73"/>
      <c r="K3803" s="73"/>
      <c r="L3803" s="73"/>
      <c r="M3803" s="73"/>
      <c r="N3803" s="73"/>
      <c r="O3803" s="73"/>
      <c r="P3803" s="73"/>
    </row>
    <row r="3804" spans="2:16" s="71" customFormat="1" x14ac:dyDescent="0.25">
      <c r="B3804" s="72"/>
      <c r="C3804" s="72"/>
      <c r="D3804" s="73"/>
      <c r="E3804" s="73"/>
      <c r="F3804" s="73"/>
      <c r="G3804" s="73"/>
      <c r="H3804" s="73"/>
      <c r="I3804" s="73"/>
      <c r="J3804" s="73"/>
      <c r="K3804" s="73"/>
      <c r="L3804" s="73"/>
      <c r="M3804" s="73"/>
      <c r="N3804" s="73"/>
      <c r="O3804" s="73"/>
      <c r="P3804" s="73"/>
    </row>
    <row r="3805" spans="2:16" s="71" customFormat="1" x14ac:dyDescent="0.25">
      <c r="B3805" s="72"/>
      <c r="C3805" s="72"/>
      <c r="D3805" s="73"/>
      <c r="E3805" s="73"/>
      <c r="F3805" s="73"/>
      <c r="G3805" s="73"/>
      <c r="H3805" s="73"/>
      <c r="I3805" s="73"/>
      <c r="J3805" s="73"/>
      <c r="K3805" s="73"/>
      <c r="L3805" s="73"/>
      <c r="M3805" s="73"/>
      <c r="N3805" s="73"/>
      <c r="O3805" s="73"/>
      <c r="P3805" s="73"/>
    </row>
    <row r="3806" spans="2:16" s="71" customFormat="1" x14ac:dyDescent="0.25">
      <c r="B3806" s="72"/>
      <c r="C3806" s="72"/>
      <c r="D3806" s="73"/>
      <c r="E3806" s="73"/>
      <c r="F3806" s="73"/>
      <c r="G3806" s="73"/>
      <c r="H3806" s="73"/>
      <c r="I3806" s="73"/>
      <c r="J3806" s="73"/>
      <c r="K3806" s="73"/>
      <c r="L3806" s="73"/>
      <c r="M3806" s="73"/>
      <c r="N3806" s="73"/>
      <c r="O3806" s="73"/>
      <c r="P3806" s="73"/>
    </row>
    <row r="3807" spans="2:16" s="71" customFormat="1" x14ac:dyDescent="0.25">
      <c r="B3807" s="72"/>
      <c r="C3807" s="72"/>
      <c r="D3807" s="73"/>
      <c r="E3807" s="73"/>
      <c r="F3807" s="73"/>
      <c r="G3807" s="73"/>
      <c r="H3807" s="73"/>
      <c r="I3807" s="73"/>
      <c r="J3807" s="73"/>
      <c r="K3807" s="73"/>
      <c r="L3807" s="73"/>
      <c r="M3807" s="73"/>
      <c r="N3807" s="73"/>
      <c r="O3807" s="73"/>
      <c r="P3807" s="73"/>
    </row>
    <row r="3808" spans="2:16" s="71" customFormat="1" x14ac:dyDescent="0.25">
      <c r="B3808" s="72"/>
      <c r="C3808" s="72"/>
      <c r="D3808" s="73"/>
      <c r="E3808" s="73"/>
      <c r="F3808" s="73"/>
      <c r="G3808" s="73"/>
      <c r="H3808" s="73"/>
      <c r="I3808" s="73"/>
      <c r="J3808" s="73"/>
      <c r="K3808" s="73"/>
      <c r="L3808" s="73"/>
      <c r="M3808" s="73"/>
      <c r="N3808" s="73"/>
      <c r="O3808" s="73"/>
      <c r="P3808" s="73"/>
    </row>
    <row r="3809" spans="2:16" s="71" customFormat="1" x14ac:dyDescent="0.25">
      <c r="B3809" s="72"/>
      <c r="C3809" s="72"/>
      <c r="D3809" s="73"/>
      <c r="E3809" s="73"/>
      <c r="F3809" s="73"/>
      <c r="G3809" s="73"/>
      <c r="H3809" s="73"/>
      <c r="I3809" s="73"/>
      <c r="J3809" s="73"/>
      <c r="K3809" s="73"/>
      <c r="L3809" s="73"/>
      <c r="M3809" s="73"/>
      <c r="N3809" s="73"/>
      <c r="O3809" s="73"/>
      <c r="P3809" s="73"/>
    </row>
    <row r="3810" spans="2:16" s="71" customFormat="1" x14ac:dyDescent="0.25">
      <c r="B3810" s="72"/>
      <c r="C3810" s="72"/>
      <c r="D3810" s="73"/>
      <c r="E3810" s="73"/>
      <c r="F3810" s="73"/>
      <c r="G3810" s="73"/>
      <c r="H3810" s="73"/>
      <c r="I3810" s="73"/>
      <c r="J3810" s="73"/>
      <c r="K3810" s="73"/>
      <c r="L3810" s="73"/>
      <c r="M3810" s="73"/>
      <c r="N3810" s="73"/>
      <c r="O3810" s="73"/>
      <c r="P3810" s="73"/>
    </row>
    <row r="3811" spans="2:16" s="71" customFormat="1" x14ac:dyDescent="0.25">
      <c r="B3811" s="72"/>
      <c r="C3811" s="72"/>
      <c r="D3811" s="73"/>
      <c r="E3811" s="73"/>
      <c r="F3811" s="73"/>
      <c r="G3811" s="73"/>
      <c r="H3811" s="73"/>
      <c r="I3811" s="73"/>
      <c r="J3811" s="73"/>
      <c r="K3811" s="73"/>
      <c r="L3811" s="73"/>
      <c r="M3811" s="73"/>
      <c r="N3811" s="73"/>
      <c r="O3811" s="73"/>
      <c r="P3811" s="73"/>
    </row>
    <row r="3812" spans="2:16" s="71" customFormat="1" x14ac:dyDescent="0.25">
      <c r="B3812" s="72"/>
      <c r="C3812" s="72"/>
      <c r="D3812" s="73"/>
      <c r="E3812" s="73"/>
      <c r="F3812" s="73"/>
      <c r="G3812" s="73"/>
      <c r="H3812" s="73"/>
      <c r="I3812" s="73"/>
      <c r="J3812" s="73"/>
      <c r="K3812" s="73"/>
      <c r="L3812" s="73"/>
      <c r="M3812" s="73"/>
      <c r="N3812" s="73"/>
      <c r="O3812" s="73"/>
      <c r="P3812" s="73"/>
    </row>
    <row r="3813" spans="2:16" s="71" customFormat="1" x14ac:dyDescent="0.25">
      <c r="B3813" s="72"/>
      <c r="C3813" s="72"/>
      <c r="D3813" s="73"/>
      <c r="E3813" s="73"/>
      <c r="F3813" s="73"/>
      <c r="G3813" s="73"/>
      <c r="H3813" s="73"/>
      <c r="I3813" s="73"/>
      <c r="J3813" s="73"/>
      <c r="K3813" s="73"/>
      <c r="L3813" s="73"/>
      <c r="M3813" s="73"/>
      <c r="N3813" s="73"/>
      <c r="O3813" s="73"/>
      <c r="P3813" s="73"/>
    </row>
    <row r="3814" spans="2:16" s="71" customFormat="1" x14ac:dyDescent="0.25">
      <c r="B3814" s="72"/>
      <c r="C3814" s="72"/>
      <c r="D3814" s="73"/>
      <c r="E3814" s="73"/>
      <c r="F3814" s="73"/>
      <c r="G3814" s="73"/>
      <c r="H3814" s="73"/>
      <c r="I3814" s="73"/>
      <c r="J3814" s="73"/>
      <c r="K3814" s="73"/>
      <c r="L3814" s="73"/>
      <c r="M3814" s="73"/>
      <c r="N3814" s="73"/>
      <c r="O3814" s="73"/>
      <c r="P3814" s="73"/>
    </row>
    <row r="3815" spans="2:16" s="71" customFormat="1" x14ac:dyDescent="0.25">
      <c r="B3815" s="72"/>
      <c r="C3815" s="72"/>
      <c r="D3815" s="73"/>
      <c r="E3815" s="73"/>
      <c r="F3815" s="73"/>
      <c r="G3815" s="73"/>
      <c r="H3815" s="73"/>
      <c r="I3815" s="73"/>
      <c r="J3815" s="73"/>
      <c r="K3815" s="73"/>
      <c r="L3815" s="73"/>
      <c r="M3815" s="73"/>
      <c r="N3815" s="73"/>
      <c r="O3815" s="73"/>
      <c r="P3815" s="73"/>
    </row>
    <row r="3816" spans="2:16" s="71" customFormat="1" x14ac:dyDescent="0.25">
      <c r="B3816" s="72"/>
      <c r="C3816" s="72"/>
      <c r="D3816" s="73"/>
      <c r="E3816" s="73"/>
      <c r="F3816" s="73"/>
      <c r="G3816" s="73"/>
      <c r="H3816" s="73"/>
      <c r="I3816" s="73"/>
      <c r="J3816" s="73"/>
      <c r="K3816" s="73"/>
      <c r="L3816" s="73"/>
      <c r="M3816" s="73"/>
      <c r="N3816" s="73"/>
      <c r="O3816" s="73"/>
      <c r="P3816" s="73"/>
    </row>
    <row r="3817" spans="2:16" s="71" customFormat="1" x14ac:dyDescent="0.25">
      <c r="B3817" s="72"/>
      <c r="C3817" s="72"/>
      <c r="D3817" s="73"/>
      <c r="E3817" s="73"/>
      <c r="F3817" s="73"/>
      <c r="G3817" s="73"/>
      <c r="H3817" s="73"/>
      <c r="I3817" s="73"/>
      <c r="J3817" s="73"/>
      <c r="K3817" s="73"/>
      <c r="L3817" s="73"/>
      <c r="M3817" s="73"/>
      <c r="N3817" s="73"/>
      <c r="O3817" s="73"/>
      <c r="P3817" s="73"/>
    </row>
    <row r="3818" spans="2:16" s="71" customFormat="1" x14ac:dyDescent="0.25">
      <c r="B3818" s="72"/>
      <c r="C3818" s="72"/>
      <c r="D3818" s="73"/>
      <c r="E3818" s="73"/>
      <c r="F3818" s="73"/>
      <c r="G3818" s="73"/>
      <c r="H3818" s="73"/>
      <c r="I3818" s="73"/>
      <c r="J3818" s="73"/>
      <c r="K3818" s="73"/>
      <c r="L3818" s="73"/>
      <c r="M3818" s="73"/>
      <c r="N3818" s="73"/>
      <c r="O3818" s="73"/>
      <c r="P3818" s="73"/>
    </row>
    <row r="3819" spans="2:16" s="71" customFormat="1" x14ac:dyDescent="0.25">
      <c r="B3819" s="72"/>
      <c r="C3819" s="72"/>
      <c r="D3819" s="73"/>
      <c r="E3819" s="73"/>
      <c r="F3819" s="73"/>
      <c r="G3819" s="73"/>
      <c r="H3819" s="73"/>
      <c r="I3819" s="73"/>
      <c r="J3819" s="73"/>
      <c r="K3819" s="73"/>
      <c r="L3819" s="73"/>
      <c r="M3819" s="73"/>
      <c r="N3819" s="73"/>
      <c r="O3819" s="73"/>
      <c r="P3819" s="73"/>
    </row>
    <row r="3820" spans="2:16" s="71" customFormat="1" x14ac:dyDescent="0.25">
      <c r="B3820" s="72"/>
      <c r="C3820" s="72"/>
      <c r="D3820" s="73"/>
      <c r="E3820" s="73"/>
      <c r="F3820" s="73"/>
      <c r="G3820" s="73"/>
      <c r="H3820" s="73"/>
      <c r="I3820" s="73"/>
      <c r="J3820" s="73"/>
      <c r="K3820" s="73"/>
      <c r="L3820" s="73"/>
      <c r="M3820" s="73"/>
      <c r="N3820" s="73"/>
      <c r="O3820" s="73"/>
      <c r="P3820" s="73"/>
    </row>
    <row r="3821" spans="2:16" s="71" customFormat="1" x14ac:dyDescent="0.25">
      <c r="B3821" s="72"/>
      <c r="C3821" s="72"/>
      <c r="D3821" s="73"/>
      <c r="E3821" s="73"/>
      <c r="F3821" s="73"/>
      <c r="G3821" s="73"/>
      <c r="H3821" s="73"/>
      <c r="I3821" s="73"/>
      <c r="J3821" s="73"/>
      <c r="K3821" s="73"/>
      <c r="L3821" s="73"/>
      <c r="M3821" s="73"/>
      <c r="N3821" s="73"/>
      <c r="O3821" s="73"/>
      <c r="P3821" s="73"/>
    </row>
    <row r="3822" spans="2:16" s="71" customFormat="1" x14ac:dyDescent="0.25">
      <c r="B3822" s="72"/>
      <c r="C3822" s="72"/>
      <c r="D3822" s="73"/>
      <c r="E3822" s="73"/>
      <c r="F3822" s="73"/>
      <c r="G3822" s="73"/>
      <c r="H3822" s="73"/>
      <c r="I3822" s="73"/>
      <c r="J3822" s="73"/>
      <c r="K3822" s="73"/>
      <c r="L3822" s="73"/>
      <c r="M3822" s="73"/>
      <c r="N3822" s="73"/>
      <c r="O3822" s="73"/>
      <c r="P3822" s="73"/>
    </row>
    <row r="3823" spans="2:16" s="71" customFormat="1" x14ac:dyDescent="0.25">
      <c r="B3823" s="72"/>
      <c r="C3823" s="72"/>
      <c r="D3823" s="73"/>
      <c r="E3823" s="73"/>
      <c r="F3823" s="73"/>
      <c r="G3823" s="73"/>
      <c r="H3823" s="73"/>
      <c r="I3823" s="73"/>
      <c r="J3823" s="73"/>
      <c r="K3823" s="73"/>
      <c r="L3823" s="73"/>
      <c r="M3823" s="73"/>
      <c r="N3823" s="73"/>
      <c r="O3823" s="73"/>
      <c r="P3823" s="73"/>
    </row>
    <row r="3824" spans="2:16" s="71" customFormat="1" x14ac:dyDescent="0.25">
      <c r="B3824" s="72"/>
      <c r="C3824" s="72"/>
      <c r="D3824" s="73"/>
      <c r="E3824" s="73"/>
      <c r="F3824" s="73"/>
      <c r="G3824" s="73"/>
      <c r="H3824" s="73"/>
      <c r="I3824" s="73"/>
      <c r="J3824" s="73"/>
      <c r="K3824" s="73"/>
      <c r="L3824" s="73"/>
      <c r="M3824" s="73"/>
      <c r="N3824" s="73"/>
      <c r="O3824" s="73"/>
      <c r="P3824" s="73"/>
    </row>
    <row r="3825" spans="2:16" s="71" customFormat="1" x14ac:dyDescent="0.25">
      <c r="B3825" s="72"/>
      <c r="C3825" s="72"/>
      <c r="D3825" s="73"/>
      <c r="E3825" s="73"/>
      <c r="F3825" s="73"/>
      <c r="G3825" s="73"/>
      <c r="H3825" s="73"/>
      <c r="I3825" s="73"/>
      <c r="J3825" s="73"/>
      <c r="K3825" s="73"/>
      <c r="L3825" s="73"/>
      <c r="M3825" s="73"/>
      <c r="N3825" s="73"/>
      <c r="O3825" s="73"/>
      <c r="P3825" s="73"/>
    </row>
    <row r="3826" spans="2:16" s="71" customFormat="1" x14ac:dyDescent="0.25">
      <c r="B3826" s="72"/>
      <c r="C3826" s="72"/>
      <c r="D3826" s="73"/>
      <c r="E3826" s="73"/>
      <c r="F3826" s="73"/>
      <c r="G3826" s="73"/>
      <c r="H3826" s="73"/>
      <c r="I3826" s="73"/>
      <c r="J3826" s="73"/>
      <c r="K3826" s="73"/>
      <c r="L3826" s="73"/>
      <c r="M3826" s="73"/>
      <c r="N3826" s="73"/>
      <c r="O3826" s="73"/>
      <c r="P3826" s="73"/>
    </row>
    <row r="3827" spans="2:16" s="71" customFormat="1" x14ac:dyDescent="0.25">
      <c r="B3827" s="72"/>
      <c r="C3827" s="72"/>
      <c r="D3827" s="73"/>
      <c r="E3827" s="73"/>
      <c r="F3827" s="73"/>
      <c r="G3827" s="73"/>
      <c r="H3827" s="73"/>
      <c r="I3827" s="73"/>
      <c r="J3827" s="73"/>
      <c r="K3827" s="73"/>
      <c r="L3827" s="73"/>
      <c r="M3827" s="73"/>
      <c r="N3827" s="73"/>
      <c r="O3827" s="73"/>
      <c r="P3827" s="73"/>
    </row>
    <row r="3828" spans="2:16" s="71" customFormat="1" x14ac:dyDescent="0.25">
      <c r="B3828" s="72"/>
      <c r="C3828" s="72"/>
      <c r="D3828" s="73"/>
      <c r="E3828" s="73"/>
      <c r="F3828" s="73"/>
      <c r="G3828" s="73"/>
      <c r="H3828" s="73"/>
      <c r="I3828" s="73"/>
      <c r="J3828" s="73"/>
      <c r="K3828" s="73"/>
      <c r="L3828" s="73"/>
      <c r="M3828" s="73"/>
      <c r="N3828" s="73"/>
      <c r="O3828" s="73"/>
      <c r="P3828" s="73"/>
    </row>
    <row r="3829" spans="2:16" s="71" customFormat="1" x14ac:dyDescent="0.25">
      <c r="B3829" s="72"/>
      <c r="C3829" s="72"/>
      <c r="D3829" s="73"/>
      <c r="E3829" s="73"/>
      <c r="F3829" s="73"/>
      <c r="G3829" s="73"/>
      <c r="H3829" s="73"/>
      <c r="I3829" s="73"/>
      <c r="J3829" s="73"/>
      <c r="K3829" s="73"/>
      <c r="L3829" s="73"/>
      <c r="M3829" s="73"/>
      <c r="N3829" s="73"/>
      <c r="O3829" s="73"/>
      <c r="P3829" s="73"/>
    </row>
    <row r="3830" spans="2:16" s="71" customFormat="1" x14ac:dyDescent="0.25">
      <c r="B3830" s="72"/>
      <c r="C3830" s="72"/>
      <c r="D3830" s="73"/>
      <c r="E3830" s="73"/>
      <c r="F3830" s="73"/>
      <c r="G3830" s="73"/>
      <c r="H3830" s="73"/>
      <c r="I3830" s="73"/>
      <c r="J3830" s="73"/>
      <c r="K3830" s="73"/>
      <c r="L3830" s="73"/>
      <c r="M3830" s="73"/>
      <c r="N3830" s="73"/>
      <c r="O3830" s="73"/>
      <c r="P3830" s="73"/>
    </row>
    <row r="3831" spans="2:16" s="71" customFormat="1" x14ac:dyDescent="0.25">
      <c r="B3831" s="72"/>
      <c r="C3831" s="72"/>
      <c r="D3831" s="73"/>
      <c r="E3831" s="73"/>
      <c r="F3831" s="73"/>
      <c r="G3831" s="73"/>
      <c r="H3831" s="73"/>
      <c r="I3831" s="73"/>
      <c r="J3831" s="73"/>
      <c r="K3831" s="73"/>
      <c r="L3831" s="73"/>
      <c r="M3831" s="73"/>
      <c r="N3831" s="73"/>
      <c r="O3831" s="73"/>
      <c r="P3831" s="73"/>
    </row>
    <row r="3832" spans="2:16" s="71" customFormat="1" x14ac:dyDescent="0.25">
      <c r="B3832" s="72"/>
      <c r="C3832" s="72"/>
      <c r="D3832" s="73"/>
      <c r="E3832" s="73"/>
      <c r="F3832" s="73"/>
      <c r="G3832" s="73"/>
      <c r="H3832" s="73"/>
      <c r="I3832" s="73"/>
      <c r="J3832" s="73"/>
      <c r="K3832" s="73"/>
      <c r="L3832" s="73"/>
      <c r="M3832" s="73"/>
      <c r="N3832" s="73"/>
      <c r="O3832" s="73"/>
      <c r="P3832" s="73"/>
    </row>
    <row r="3833" spans="2:16" s="71" customFormat="1" x14ac:dyDescent="0.25">
      <c r="B3833" s="72"/>
      <c r="C3833" s="72"/>
      <c r="D3833" s="73"/>
      <c r="E3833" s="73"/>
      <c r="F3833" s="73"/>
      <c r="G3833" s="73"/>
      <c r="H3833" s="73"/>
      <c r="I3833" s="73"/>
      <c r="J3833" s="73"/>
      <c r="K3833" s="73"/>
      <c r="L3833" s="73"/>
      <c r="M3833" s="73"/>
      <c r="N3833" s="73"/>
      <c r="O3833" s="73"/>
      <c r="P3833" s="73"/>
    </row>
    <row r="3834" spans="2:16" s="71" customFormat="1" x14ac:dyDescent="0.25">
      <c r="B3834" s="72"/>
      <c r="C3834" s="72"/>
      <c r="D3834" s="73"/>
      <c r="E3834" s="73"/>
      <c r="F3834" s="73"/>
      <c r="G3834" s="73"/>
      <c r="H3834" s="73"/>
      <c r="I3834" s="73"/>
      <c r="J3834" s="73"/>
      <c r="K3834" s="73"/>
      <c r="L3834" s="73"/>
      <c r="M3834" s="73"/>
      <c r="N3834" s="73"/>
      <c r="O3834" s="73"/>
      <c r="P3834" s="73"/>
    </row>
    <row r="3835" spans="2:16" s="71" customFormat="1" x14ac:dyDescent="0.25">
      <c r="B3835" s="72"/>
      <c r="C3835" s="72"/>
      <c r="D3835" s="73"/>
      <c r="E3835" s="73"/>
      <c r="F3835" s="73"/>
      <c r="G3835" s="73"/>
      <c r="H3835" s="73"/>
      <c r="I3835" s="73"/>
      <c r="J3835" s="73"/>
      <c r="K3835" s="73"/>
      <c r="L3835" s="73"/>
      <c r="M3835" s="73"/>
      <c r="N3835" s="73"/>
      <c r="O3835" s="73"/>
      <c r="P3835" s="73"/>
    </row>
    <row r="3836" spans="2:16" s="71" customFormat="1" x14ac:dyDescent="0.25">
      <c r="B3836" s="72"/>
      <c r="C3836" s="72"/>
      <c r="D3836" s="73"/>
      <c r="E3836" s="73"/>
      <c r="F3836" s="73"/>
      <c r="G3836" s="73"/>
      <c r="H3836" s="73"/>
      <c r="I3836" s="73"/>
      <c r="J3836" s="73"/>
      <c r="K3836" s="73"/>
      <c r="L3836" s="73"/>
      <c r="M3836" s="73"/>
      <c r="N3836" s="73"/>
      <c r="O3836" s="73"/>
      <c r="P3836" s="73"/>
    </row>
    <row r="3837" spans="2:16" s="71" customFormat="1" x14ac:dyDescent="0.25">
      <c r="B3837" s="72"/>
      <c r="C3837" s="72"/>
      <c r="D3837" s="73"/>
      <c r="E3837" s="73"/>
      <c r="F3837" s="73"/>
      <c r="G3837" s="73"/>
      <c r="H3837" s="73"/>
      <c r="I3837" s="73"/>
      <c r="J3837" s="73"/>
      <c r="K3837" s="73"/>
      <c r="L3837" s="73"/>
      <c r="M3837" s="73"/>
      <c r="N3837" s="73"/>
      <c r="O3837" s="73"/>
      <c r="P3837" s="73"/>
    </row>
    <row r="3838" spans="2:16" s="71" customFormat="1" x14ac:dyDescent="0.25">
      <c r="B3838" s="72"/>
      <c r="C3838" s="72"/>
      <c r="D3838" s="73"/>
      <c r="E3838" s="73"/>
      <c r="F3838" s="73"/>
      <c r="G3838" s="73"/>
      <c r="H3838" s="73"/>
      <c r="I3838" s="73"/>
      <c r="J3838" s="73"/>
      <c r="K3838" s="73"/>
      <c r="L3838" s="73"/>
      <c r="M3838" s="73"/>
      <c r="N3838" s="73"/>
      <c r="O3838" s="73"/>
      <c r="P3838" s="73"/>
    </row>
    <row r="3839" spans="2:16" s="71" customFormat="1" x14ac:dyDescent="0.25">
      <c r="B3839" s="72"/>
      <c r="C3839" s="72"/>
      <c r="D3839" s="73"/>
      <c r="E3839" s="73"/>
      <c r="F3839" s="73"/>
      <c r="G3839" s="73"/>
      <c r="H3839" s="73"/>
      <c r="I3839" s="73"/>
      <c r="J3839" s="73"/>
      <c r="K3839" s="73"/>
      <c r="L3839" s="73"/>
      <c r="M3839" s="73"/>
      <c r="N3839" s="73"/>
      <c r="O3839" s="73"/>
      <c r="P3839" s="73"/>
    </row>
    <row r="3840" spans="2:16" s="71" customFormat="1" x14ac:dyDescent="0.25">
      <c r="B3840" s="72"/>
      <c r="C3840" s="72"/>
      <c r="D3840" s="73"/>
      <c r="E3840" s="73"/>
      <c r="F3840" s="73"/>
      <c r="G3840" s="73"/>
      <c r="H3840" s="73"/>
      <c r="I3840" s="73"/>
      <c r="J3840" s="73"/>
      <c r="K3840" s="73"/>
      <c r="L3840" s="73"/>
      <c r="M3840" s="73"/>
      <c r="N3840" s="73"/>
      <c r="O3840" s="73"/>
      <c r="P3840" s="73"/>
    </row>
    <row r="3841" spans="2:16" s="71" customFormat="1" x14ac:dyDescent="0.25">
      <c r="B3841" s="72"/>
      <c r="C3841" s="72"/>
      <c r="D3841" s="73"/>
      <c r="E3841" s="73"/>
      <c r="F3841" s="73"/>
      <c r="G3841" s="73"/>
      <c r="H3841" s="73"/>
      <c r="I3841" s="73"/>
      <c r="J3841" s="73"/>
      <c r="K3841" s="73"/>
      <c r="L3841" s="73"/>
      <c r="M3841" s="73"/>
      <c r="N3841" s="73"/>
      <c r="O3841" s="73"/>
      <c r="P3841" s="73"/>
    </row>
    <row r="3842" spans="2:16" s="71" customFormat="1" x14ac:dyDescent="0.25">
      <c r="B3842" s="72"/>
      <c r="C3842" s="72"/>
      <c r="D3842" s="73"/>
      <c r="E3842" s="73"/>
      <c r="F3842" s="73"/>
      <c r="G3842" s="73"/>
      <c r="H3842" s="73"/>
      <c r="I3842" s="73"/>
      <c r="J3842" s="73"/>
      <c r="K3842" s="73"/>
      <c r="L3842" s="73"/>
      <c r="M3842" s="73"/>
      <c r="N3842" s="73"/>
      <c r="O3842" s="73"/>
      <c r="P3842" s="73"/>
    </row>
    <row r="3843" spans="2:16" s="71" customFormat="1" x14ac:dyDescent="0.25">
      <c r="B3843" s="72"/>
      <c r="C3843" s="72"/>
      <c r="D3843" s="73"/>
      <c r="E3843" s="73"/>
      <c r="F3843" s="73"/>
      <c r="G3843" s="73"/>
      <c r="H3843" s="73"/>
      <c r="I3843" s="73"/>
      <c r="J3843" s="73"/>
      <c r="K3843" s="73"/>
      <c r="L3843" s="73"/>
      <c r="M3843" s="73"/>
      <c r="N3843" s="73"/>
      <c r="O3843" s="73"/>
      <c r="P3843" s="73"/>
    </row>
    <row r="3844" spans="2:16" s="71" customFormat="1" x14ac:dyDescent="0.25">
      <c r="B3844" s="72"/>
      <c r="C3844" s="72"/>
      <c r="D3844" s="73"/>
      <c r="E3844" s="73"/>
      <c r="F3844" s="73"/>
      <c r="G3844" s="73"/>
      <c r="H3844" s="73"/>
      <c r="I3844" s="73"/>
      <c r="J3844" s="73"/>
      <c r="K3844" s="73"/>
      <c r="L3844" s="73"/>
      <c r="M3844" s="73"/>
      <c r="N3844" s="73"/>
      <c r="O3844" s="73"/>
      <c r="P3844" s="73"/>
    </row>
    <row r="3845" spans="2:16" s="71" customFormat="1" x14ac:dyDescent="0.25">
      <c r="B3845" s="72"/>
      <c r="C3845" s="72"/>
      <c r="D3845" s="73"/>
      <c r="E3845" s="73"/>
      <c r="F3845" s="73"/>
      <c r="G3845" s="73"/>
      <c r="H3845" s="73"/>
      <c r="I3845" s="73"/>
      <c r="J3845" s="73"/>
      <c r="K3845" s="73"/>
      <c r="L3845" s="73"/>
      <c r="M3845" s="73"/>
      <c r="N3845" s="73"/>
      <c r="O3845" s="73"/>
      <c r="P3845" s="73"/>
    </row>
    <row r="3846" spans="2:16" s="71" customFormat="1" x14ac:dyDescent="0.25">
      <c r="B3846" s="72"/>
      <c r="C3846" s="72"/>
      <c r="D3846" s="73"/>
      <c r="E3846" s="73"/>
      <c r="F3846" s="73"/>
      <c r="G3846" s="73"/>
      <c r="H3846" s="73"/>
      <c r="I3846" s="73"/>
      <c r="J3846" s="73"/>
      <c r="K3846" s="73"/>
      <c r="L3846" s="73"/>
      <c r="M3846" s="73"/>
      <c r="N3846" s="73"/>
      <c r="O3846" s="73"/>
      <c r="P3846" s="73"/>
    </row>
    <row r="3847" spans="2:16" s="71" customFormat="1" x14ac:dyDescent="0.25">
      <c r="B3847" s="72"/>
      <c r="C3847" s="72"/>
      <c r="D3847" s="73"/>
      <c r="E3847" s="73"/>
      <c r="F3847" s="73"/>
      <c r="G3847" s="73"/>
      <c r="H3847" s="73"/>
      <c r="I3847" s="73"/>
      <c r="J3847" s="73"/>
      <c r="K3847" s="73"/>
      <c r="L3847" s="73"/>
      <c r="M3847" s="73"/>
      <c r="N3847" s="73"/>
      <c r="O3847" s="73"/>
      <c r="P3847" s="73"/>
    </row>
    <row r="3848" spans="2:16" s="71" customFormat="1" x14ac:dyDescent="0.25">
      <c r="B3848" s="72"/>
      <c r="C3848" s="72"/>
      <c r="D3848" s="73"/>
      <c r="E3848" s="73"/>
      <c r="F3848" s="73"/>
      <c r="G3848" s="73"/>
      <c r="H3848" s="73"/>
      <c r="I3848" s="73"/>
      <c r="J3848" s="73"/>
      <c r="K3848" s="73"/>
      <c r="L3848" s="73"/>
      <c r="M3848" s="73"/>
      <c r="N3848" s="73"/>
      <c r="O3848" s="73"/>
      <c r="P3848" s="73"/>
    </row>
    <row r="3849" spans="2:16" s="71" customFormat="1" x14ac:dyDescent="0.25">
      <c r="B3849" s="72"/>
      <c r="C3849" s="72"/>
      <c r="D3849" s="73"/>
      <c r="E3849" s="73"/>
      <c r="F3849" s="73"/>
      <c r="G3849" s="73"/>
      <c r="H3849" s="73"/>
      <c r="I3849" s="73"/>
      <c r="J3849" s="73"/>
      <c r="K3849" s="73"/>
      <c r="L3849" s="73"/>
      <c r="M3849" s="73"/>
      <c r="N3849" s="73"/>
      <c r="O3849" s="73"/>
      <c r="P3849" s="73"/>
    </row>
    <row r="3850" spans="2:16" s="71" customFormat="1" x14ac:dyDescent="0.25">
      <c r="B3850" s="72"/>
      <c r="C3850" s="72"/>
      <c r="D3850" s="73"/>
      <c r="E3850" s="73"/>
      <c r="F3850" s="73"/>
      <c r="G3850" s="73"/>
      <c r="H3850" s="73"/>
      <c r="I3850" s="73"/>
      <c r="J3850" s="73"/>
      <c r="K3850" s="73"/>
      <c r="L3850" s="73"/>
      <c r="M3850" s="73"/>
      <c r="N3850" s="73"/>
      <c r="O3850" s="73"/>
      <c r="P3850" s="73"/>
    </row>
    <row r="3851" spans="2:16" s="71" customFormat="1" x14ac:dyDescent="0.25">
      <c r="B3851" s="72"/>
      <c r="C3851" s="72"/>
      <c r="D3851" s="73"/>
      <c r="E3851" s="73"/>
      <c r="F3851" s="73"/>
      <c r="G3851" s="73"/>
      <c r="H3851" s="73"/>
      <c r="I3851" s="73"/>
      <c r="J3851" s="73"/>
      <c r="K3851" s="73"/>
      <c r="L3851" s="73"/>
      <c r="M3851" s="73"/>
      <c r="N3851" s="73"/>
      <c r="O3851" s="73"/>
      <c r="P3851" s="73"/>
    </row>
    <row r="3852" spans="2:16" s="71" customFormat="1" x14ac:dyDescent="0.25">
      <c r="B3852" s="72"/>
      <c r="C3852" s="72"/>
      <c r="D3852" s="73"/>
      <c r="E3852" s="73"/>
      <c r="F3852" s="73"/>
      <c r="G3852" s="73"/>
      <c r="H3852" s="73"/>
      <c r="I3852" s="73"/>
      <c r="J3852" s="73"/>
      <c r="K3852" s="73"/>
      <c r="L3852" s="73"/>
      <c r="M3852" s="73"/>
      <c r="N3852" s="73"/>
      <c r="O3852" s="73"/>
      <c r="P3852" s="73"/>
    </row>
    <row r="3853" spans="2:16" s="71" customFormat="1" x14ac:dyDescent="0.25">
      <c r="B3853" s="72"/>
      <c r="C3853" s="72"/>
      <c r="D3853" s="73"/>
      <c r="E3853" s="73"/>
      <c r="F3853" s="73"/>
      <c r="G3853" s="73"/>
      <c r="H3853" s="73"/>
      <c r="I3853" s="73"/>
      <c r="J3853" s="73"/>
      <c r="K3853" s="73"/>
      <c r="L3853" s="73"/>
      <c r="M3853" s="73"/>
      <c r="N3853" s="73"/>
      <c r="O3853" s="73"/>
      <c r="P3853" s="73"/>
    </row>
    <row r="3854" spans="2:16" s="71" customFormat="1" x14ac:dyDescent="0.25">
      <c r="B3854" s="72"/>
      <c r="C3854" s="72"/>
      <c r="D3854" s="73"/>
      <c r="E3854" s="73"/>
      <c r="F3854" s="73"/>
      <c r="G3854" s="73"/>
      <c r="H3854" s="73"/>
      <c r="I3854" s="73"/>
      <c r="J3854" s="73"/>
      <c r="K3854" s="73"/>
      <c r="L3854" s="73"/>
      <c r="M3854" s="73"/>
      <c r="N3854" s="73"/>
      <c r="O3854" s="73"/>
      <c r="P3854" s="73"/>
    </row>
    <row r="3855" spans="2:16" s="71" customFormat="1" x14ac:dyDescent="0.25">
      <c r="B3855" s="72"/>
      <c r="C3855" s="72"/>
      <c r="D3855" s="73"/>
      <c r="E3855" s="73"/>
      <c r="F3855" s="73"/>
      <c r="G3855" s="73"/>
      <c r="H3855" s="73"/>
      <c r="I3855" s="73"/>
      <c r="J3855" s="73"/>
      <c r="K3855" s="73"/>
      <c r="L3855" s="73"/>
      <c r="M3855" s="73"/>
      <c r="N3855" s="73"/>
      <c r="O3855" s="73"/>
      <c r="P3855" s="73"/>
    </row>
    <row r="3856" spans="2:16" s="71" customFormat="1" x14ac:dyDescent="0.25">
      <c r="B3856" s="72"/>
      <c r="C3856" s="72"/>
      <c r="D3856" s="73"/>
      <c r="E3856" s="73"/>
      <c r="F3856" s="73"/>
      <c r="G3856" s="73"/>
      <c r="H3856" s="73"/>
      <c r="I3856" s="73"/>
      <c r="J3856" s="73"/>
      <c r="K3856" s="73"/>
      <c r="L3856" s="73"/>
      <c r="M3856" s="73"/>
      <c r="N3856" s="73"/>
      <c r="O3856" s="73"/>
      <c r="P3856" s="73"/>
    </row>
    <row r="3857" spans="2:16" s="71" customFormat="1" x14ac:dyDescent="0.25">
      <c r="B3857" s="72"/>
      <c r="C3857" s="72"/>
      <c r="D3857" s="73"/>
      <c r="E3857" s="73"/>
      <c r="F3857" s="73"/>
      <c r="G3857" s="73"/>
      <c r="H3857" s="73"/>
      <c r="I3857" s="73"/>
      <c r="J3857" s="73"/>
      <c r="K3857" s="73"/>
      <c r="L3857" s="73"/>
      <c r="M3857" s="73"/>
      <c r="N3857" s="73"/>
      <c r="O3857" s="73"/>
      <c r="P3857" s="73"/>
    </row>
    <row r="3858" spans="2:16" s="71" customFormat="1" x14ac:dyDescent="0.25">
      <c r="B3858" s="72"/>
      <c r="C3858" s="72"/>
      <c r="D3858" s="73"/>
      <c r="E3858" s="73"/>
      <c r="F3858" s="73"/>
      <c r="G3858" s="73"/>
      <c r="H3858" s="73"/>
      <c r="I3858" s="73"/>
      <c r="J3858" s="73"/>
      <c r="K3858" s="73"/>
      <c r="L3858" s="73"/>
      <c r="M3858" s="73"/>
      <c r="N3858" s="73"/>
      <c r="O3858" s="73"/>
      <c r="P3858" s="73"/>
    </row>
    <row r="3859" spans="2:16" s="71" customFormat="1" x14ac:dyDescent="0.25">
      <c r="B3859" s="72"/>
      <c r="C3859" s="72"/>
      <c r="D3859" s="73"/>
      <c r="E3859" s="73"/>
      <c r="F3859" s="73"/>
      <c r="G3859" s="73"/>
      <c r="H3859" s="73"/>
      <c r="I3859" s="73"/>
      <c r="J3859" s="73"/>
      <c r="K3859" s="73"/>
      <c r="L3859" s="73"/>
      <c r="M3859" s="73"/>
      <c r="N3859" s="73"/>
      <c r="O3859" s="73"/>
      <c r="P3859" s="73"/>
    </row>
    <row r="3860" spans="2:16" s="71" customFormat="1" x14ac:dyDescent="0.25">
      <c r="B3860" s="72"/>
      <c r="C3860" s="72"/>
      <c r="D3860" s="73"/>
      <c r="E3860" s="73"/>
      <c r="F3860" s="73"/>
      <c r="G3860" s="73"/>
      <c r="H3860" s="73"/>
      <c r="I3860" s="73"/>
      <c r="J3860" s="73"/>
      <c r="K3860" s="73"/>
      <c r="L3860" s="73"/>
      <c r="M3860" s="73"/>
      <c r="N3860" s="73"/>
      <c r="O3860" s="73"/>
      <c r="P3860" s="73"/>
    </row>
    <row r="3861" spans="2:16" s="71" customFormat="1" x14ac:dyDescent="0.25">
      <c r="B3861" s="72"/>
      <c r="C3861" s="72"/>
      <c r="D3861" s="73"/>
      <c r="E3861" s="73"/>
      <c r="F3861" s="73"/>
      <c r="G3861" s="73"/>
      <c r="H3861" s="73"/>
      <c r="I3861" s="73"/>
      <c r="J3861" s="73"/>
      <c r="K3861" s="73"/>
      <c r="L3861" s="73"/>
      <c r="M3861" s="73"/>
      <c r="N3861" s="73"/>
      <c r="O3861" s="73"/>
      <c r="P3861" s="73"/>
    </row>
    <row r="3862" spans="2:16" s="71" customFormat="1" x14ac:dyDescent="0.25">
      <c r="B3862" s="72"/>
      <c r="C3862" s="72"/>
      <c r="D3862" s="73"/>
      <c r="E3862" s="73"/>
      <c r="F3862" s="73"/>
      <c r="G3862" s="73"/>
      <c r="H3862" s="73"/>
      <c r="I3862" s="73"/>
      <c r="J3862" s="73"/>
      <c r="K3862" s="73"/>
      <c r="L3862" s="73"/>
      <c r="M3862" s="73"/>
      <c r="N3862" s="73"/>
      <c r="O3862" s="73"/>
      <c r="P3862" s="73"/>
    </row>
    <row r="3863" spans="2:16" s="71" customFormat="1" x14ac:dyDescent="0.25">
      <c r="B3863" s="72"/>
      <c r="C3863" s="72"/>
      <c r="D3863" s="73"/>
      <c r="E3863" s="73"/>
      <c r="F3863" s="73"/>
      <c r="G3863" s="73"/>
      <c r="H3863" s="73"/>
      <c r="I3863" s="73"/>
      <c r="J3863" s="73"/>
      <c r="K3863" s="73"/>
      <c r="L3863" s="73"/>
      <c r="M3863" s="73"/>
      <c r="N3863" s="73"/>
      <c r="O3863" s="73"/>
      <c r="P3863" s="73"/>
    </row>
    <row r="3864" spans="2:16" s="71" customFormat="1" x14ac:dyDescent="0.25">
      <c r="B3864" s="72"/>
      <c r="C3864" s="72"/>
      <c r="D3864" s="73"/>
      <c r="E3864" s="73"/>
      <c r="F3864" s="73"/>
      <c r="G3864" s="73"/>
      <c r="H3864" s="73"/>
      <c r="I3864" s="73"/>
      <c r="J3864" s="73"/>
      <c r="K3864" s="73"/>
      <c r="L3864" s="73"/>
      <c r="M3864" s="73"/>
      <c r="N3864" s="73"/>
      <c r="O3864" s="73"/>
      <c r="P3864" s="73"/>
    </row>
    <row r="3865" spans="2:16" s="71" customFormat="1" x14ac:dyDescent="0.25">
      <c r="B3865" s="72"/>
      <c r="C3865" s="72"/>
      <c r="D3865" s="73"/>
      <c r="E3865" s="73"/>
      <c r="F3865" s="73"/>
      <c r="G3865" s="73"/>
      <c r="H3865" s="73"/>
      <c r="I3865" s="73"/>
      <c r="J3865" s="73"/>
      <c r="K3865" s="73"/>
      <c r="L3865" s="73"/>
      <c r="M3865" s="73"/>
      <c r="N3865" s="73"/>
      <c r="O3865" s="73"/>
      <c r="P3865" s="73"/>
    </row>
    <row r="3866" spans="2:16" s="71" customFormat="1" x14ac:dyDescent="0.25">
      <c r="B3866" s="72"/>
      <c r="C3866" s="72"/>
      <c r="D3866" s="73"/>
      <c r="E3866" s="73"/>
      <c r="F3866" s="73"/>
      <c r="G3866" s="73"/>
      <c r="H3866" s="73"/>
      <c r="I3866" s="73"/>
      <c r="J3866" s="73"/>
      <c r="K3866" s="73"/>
      <c r="L3866" s="73"/>
      <c r="M3866" s="73"/>
      <c r="N3866" s="73"/>
      <c r="O3866" s="73"/>
      <c r="P3866" s="73"/>
    </row>
    <row r="3867" spans="2:16" s="71" customFormat="1" x14ac:dyDescent="0.25">
      <c r="B3867" s="72"/>
      <c r="C3867" s="72"/>
      <c r="D3867" s="73"/>
      <c r="E3867" s="73"/>
      <c r="F3867" s="73"/>
      <c r="G3867" s="73"/>
      <c r="H3867" s="73"/>
      <c r="I3867" s="73"/>
      <c r="J3867" s="73"/>
      <c r="K3867" s="73"/>
      <c r="L3867" s="73"/>
      <c r="M3867" s="73"/>
      <c r="N3867" s="73"/>
      <c r="O3867" s="73"/>
      <c r="P3867" s="73"/>
    </row>
    <row r="3868" spans="2:16" s="71" customFormat="1" x14ac:dyDescent="0.25">
      <c r="B3868" s="72"/>
      <c r="C3868" s="72"/>
      <c r="D3868" s="73"/>
      <c r="E3868" s="73"/>
      <c r="F3868" s="73"/>
      <c r="G3868" s="73"/>
      <c r="H3868" s="73"/>
      <c r="I3868" s="73"/>
      <c r="J3868" s="73"/>
      <c r="K3868" s="73"/>
      <c r="L3868" s="73"/>
      <c r="M3868" s="73"/>
      <c r="N3868" s="73"/>
      <c r="O3868" s="73"/>
      <c r="P3868" s="73"/>
    </row>
    <row r="3869" spans="2:16" s="71" customFormat="1" x14ac:dyDescent="0.25">
      <c r="B3869" s="72"/>
      <c r="C3869" s="72"/>
      <c r="D3869" s="73"/>
      <c r="E3869" s="73"/>
      <c r="F3869" s="73"/>
      <c r="G3869" s="73"/>
      <c r="H3869" s="73"/>
      <c r="I3869" s="73"/>
      <c r="J3869" s="73"/>
      <c r="K3869" s="73"/>
      <c r="L3869" s="73"/>
      <c r="M3869" s="73"/>
      <c r="N3869" s="73"/>
      <c r="O3869" s="73"/>
      <c r="P3869" s="73"/>
    </row>
    <row r="3870" spans="2:16" s="71" customFormat="1" x14ac:dyDescent="0.25">
      <c r="B3870" s="72"/>
      <c r="C3870" s="72"/>
      <c r="D3870" s="73"/>
      <c r="E3870" s="73"/>
      <c r="F3870" s="73"/>
      <c r="G3870" s="73"/>
      <c r="H3870" s="73"/>
      <c r="I3870" s="73"/>
      <c r="J3870" s="73"/>
      <c r="K3870" s="73"/>
      <c r="L3870" s="73"/>
      <c r="M3870" s="73"/>
      <c r="N3870" s="73"/>
      <c r="O3870" s="73"/>
      <c r="P3870" s="73"/>
    </row>
    <row r="3871" spans="2:16" s="71" customFormat="1" x14ac:dyDescent="0.25">
      <c r="B3871" s="72"/>
      <c r="C3871" s="72"/>
      <c r="D3871" s="73"/>
      <c r="E3871" s="73"/>
      <c r="F3871" s="73"/>
      <c r="G3871" s="73"/>
      <c r="H3871" s="73"/>
      <c r="I3871" s="73"/>
      <c r="J3871" s="73"/>
      <c r="K3871" s="73"/>
      <c r="L3871" s="73"/>
      <c r="M3871" s="73"/>
      <c r="N3871" s="73"/>
      <c r="O3871" s="73"/>
      <c r="P3871" s="73"/>
    </row>
    <row r="3872" spans="2:16" s="71" customFormat="1" x14ac:dyDescent="0.25">
      <c r="B3872" s="72"/>
      <c r="C3872" s="72"/>
      <c r="D3872" s="73"/>
      <c r="E3872" s="73"/>
      <c r="F3872" s="73"/>
      <c r="G3872" s="73"/>
      <c r="H3872" s="73"/>
      <c r="I3872" s="73"/>
      <c r="J3872" s="73"/>
      <c r="K3872" s="73"/>
      <c r="L3872" s="73"/>
      <c r="M3872" s="73"/>
      <c r="N3872" s="73"/>
      <c r="O3872" s="73"/>
      <c r="P3872" s="73"/>
    </row>
    <row r="3873" spans="2:16" s="71" customFormat="1" x14ac:dyDescent="0.25">
      <c r="B3873" s="72"/>
      <c r="C3873" s="72"/>
      <c r="D3873" s="73"/>
      <c r="E3873" s="73"/>
      <c r="F3873" s="73"/>
      <c r="G3873" s="73"/>
      <c r="H3873" s="73"/>
      <c r="I3873" s="73"/>
      <c r="J3873" s="73"/>
      <c r="K3873" s="73"/>
      <c r="L3873" s="73"/>
      <c r="M3873" s="73"/>
      <c r="N3873" s="73"/>
      <c r="O3873" s="73"/>
      <c r="P3873" s="73"/>
    </row>
    <row r="3874" spans="2:16" s="71" customFormat="1" x14ac:dyDescent="0.25">
      <c r="B3874" s="72"/>
      <c r="C3874" s="72"/>
      <c r="D3874" s="73"/>
      <c r="E3874" s="73"/>
      <c r="F3874" s="73"/>
      <c r="G3874" s="73"/>
      <c r="H3874" s="73"/>
      <c r="I3874" s="73"/>
      <c r="J3874" s="73"/>
      <c r="K3874" s="73"/>
      <c r="L3874" s="73"/>
      <c r="M3874" s="73"/>
      <c r="N3874" s="73"/>
      <c r="O3874" s="73"/>
      <c r="P3874" s="73"/>
    </row>
    <row r="3875" spans="2:16" s="71" customFormat="1" x14ac:dyDescent="0.25">
      <c r="B3875" s="72"/>
      <c r="C3875" s="72"/>
      <c r="D3875" s="73"/>
      <c r="E3875" s="73"/>
      <c r="F3875" s="73"/>
      <c r="G3875" s="73"/>
      <c r="H3875" s="73"/>
      <c r="I3875" s="73"/>
      <c r="J3875" s="73"/>
      <c r="K3875" s="73"/>
      <c r="L3875" s="73"/>
      <c r="M3875" s="73"/>
      <c r="N3875" s="73"/>
      <c r="O3875" s="73"/>
      <c r="P3875" s="73"/>
    </row>
    <row r="3876" spans="2:16" s="71" customFormat="1" x14ac:dyDescent="0.25">
      <c r="B3876" s="72"/>
      <c r="C3876" s="72"/>
      <c r="D3876" s="73"/>
      <c r="E3876" s="73"/>
      <c r="F3876" s="73"/>
      <c r="G3876" s="73"/>
      <c r="H3876" s="73"/>
      <c r="I3876" s="73"/>
      <c r="J3876" s="73"/>
      <c r="K3876" s="73"/>
      <c r="L3876" s="73"/>
      <c r="M3876" s="73"/>
      <c r="N3876" s="73"/>
      <c r="O3876" s="73"/>
      <c r="P3876" s="73"/>
    </row>
    <row r="3877" spans="2:16" s="71" customFormat="1" x14ac:dyDescent="0.25">
      <c r="B3877" s="72"/>
      <c r="C3877" s="72"/>
      <c r="D3877" s="73"/>
      <c r="E3877" s="73"/>
      <c r="F3877" s="73"/>
      <c r="G3877" s="73"/>
      <c r="H3877" s="73"/>
      <c r="I3877" s="73"/>
      <c r="J3877" s="73"/>
      <c r="K3877" s="73"/>
      <c r="L3877" s="73"/>
      <c r="M3877" s="73"/>
      <c r="N3877" s="73"/>
      <c r="O3877" s="73"/>
      <c r="P3877" s="73"/>
    </row>
    <row r="3878" spans="2:16" s="71" customFormat="1" x14ac:dyDescent="0.25">
      <c r="B3878" s="72"/>
      <c r="C3878" s="72"/>
      <c r="D3878" s="73"/>
      <c r="E3878" s="73"/>
      <c r="F3878" s="73"/>
      <c r="G3878" s="73"/>
      <c r="H3878" s="73"/>
      <c r="I3878" s="73"/>
      <c r="J3878" s="73"/>
      <c r="K3878" s="73"/>
      <c r="L3878" s="73"/>
      <c r="M3878" s="73"/>
      <c r="N3878" s="73"/>
      <c r="O3878" s="73"/>
      <c r="P3878" s="73"/>
    </row>
    <row r="3879" spans="2:16" s="71" customFormat="1" x14ac:dyDescent="0.25">
      <c r="B3879" s="72"/>
      <c r="C3879" s="72"/>
      <c r="D3879" s="73"/>
      <c r="E3879" s="73"/>
      <c r="F3879" s="73"/>
      <c r="G3879" s="73"/>
      <c r="H3879" s="73"/>
      <c r="I3879" s="73"/>
      <c r="J3879" s="73"/>
      <c r="K3879" s="73"/>
      <c r="L3879" s="73"/>
      <c r="M3879" s="73"/>
      <c r="N3879" s="73"/>
      <c r="O3879" s="73"/>
      <c r="P3879" s="73"/>
    </row>
    <row r="3880" spans="2:16" s="71" customFormat="1" x14ac:dyDescent="0.25">
      <c r="B3880" s="72"/>
      <c r="C3880" s="72"/>
      <c r="D3880" s="73"/>
      <c r="E3880" s="73"/>
      <c r="F3880" s="73"/>
      <c r="G3880" s="73"/>
      <c r="H3880" s="73"/>
      <c r="I3880" s="73"/>
      <c r="J3880" s="73"/>
      <c r="K3880" s="73"/>
      <c r="L3880" s="73"/>
      <c r="M3880" s="73"/>
      <c r="N3880" s="73"/>
      <c r="O3880" s="73"/>
      <c r="P3880" s="73"/>
    </row>
    <row r="3881" spans="2:16" s="71" customFormat="1" x14ac:dyDescent="0.25">
      <c r="B3881" s="72"/>
      <c r="C3881" s="72"/>
      <c r="D3881" s="73"/>
      <c r="E3881" s="73"/>
      <c r="F3881" s="73"/>
      <c r="G3881" s="73"/>
      <c r="H3881" s="73"/>
      <c r="I3881" s="73"/>
      <c r="J3881" s="73"/>
      <c r="K3881" s="73"/>
      <c r="L3881" s="73"/>
      <c r="M3881" s="73"/>
      <c r="N3881" s="73"/>
      <c r="O3881" s="73"/>
      <c r="P3881" s="73"/>
    </row>
    <row r="3882" spans="2:16" s="71" customFormat="1" x14ac:dyDescent="0.25">
      <c r="B3882" s="72"/>
      <c r="C3882" s="72"/>
      <c r="D3882" s="73"/>
      <c r="E3882" s="73"/>
      <c r="F3882" s="73"/>
      <c r="G3882" s="73"/>
      <c r="H3882" s="73"/>
      <c r="I3882" s="73"/>
      <c r="J3882" s="73"/>
      <c r="K3882" s="73"/>
      <c r="L3882" s="73"/>
      <c r="M3882" s="73"/>
      <c r="N3882" s="73"/>
      <c r="O3882" s="73"/>
      <c r="P3882" s="73"/>
    </row>
    <row r="3883" spans="2:16" s="71" customFormat="1" x14ac:dyDescent="0.25">
      <c r="B3883" s="72"/>
      <c r="C3883" s="72"/>
      <c r="D3883" s="73"/>
      <c r="E3883" s="73"/>
      <c r="F3883" s="73"/>
      <c r="G3883" s="73"/>
      <c r="H3883" s="73"/>
      <c r="I3883" s="73"/>
      <c r="J3883" s="73"/>
      <c r="K3883" s="73"/>
      <c r="L3883" s="73"/>
      <c r="M3883" s="73"/>
      <c r="N3883" s="73"/>
      <c r="O3883" s="73"/>
      <c r="P3883" s="73"/>
    </row>
    <row r="3884" spans="2:16" s="71" customFormat="1" x14ac:dyDescent="0.25">
      <c r="B3884" s="72"/>
      <c r="C3884" s="72"/>
      <c r="D3884" s="73"/>
      <c r="E3884" s="73"/>
      <c r="F3884" s="73"/>
      <c r="G3884" s="73"/>
      <c r="H3884" s="73"/>
      <c r="I3884" s="73"/>
      <c r="J3884" s="73"/>
      <c r="K3884" s="73"/>
      <c r="L3884" s="73"/>
      <c r="M3884" s="73"/>
      <c r="N3884" s="73"/>
      <c r="O3884" s="73"/>
      <c r="P3884" s="73"/>
    </row>
    <row r="3885" spans="2:16" s="71" customFormat="1" x14ac:dyDescent="0.25">
      <c r="B3885" s="72"/>
      <c r="C3885" s="72"/>
      <c r="D3885" s="73"/>
      <c r="E3885" s="73"/>
      <c r="F3885" s="73"/>
      <c r="G3885" s="73"/>
      <c r="H3885" s="73"/>
      <c r="I3885" s="73"/>
      <c r="J3885" s="73"/>
      <c r="K3885" s="73"/>
      <c r="L3885" s="73"/>
      <c r="M3885" s="73"/>
      <c r="N3885" s="73"/>
      <c r="O3885" s="73"/>
      <c r="P3885" s="73"/>
    </row>
    <row r="3886" spans="2:16" s="71" customFormat="1" x14ac:dyDescent="0.25">
      <c r="B3886" s="72"/>
      <c r="C3886" s="72"/>
      <c r="D3886" s="73"/>
      <c r="E3886" s="73"/>
      <c r="F3886" s="73"/>
      <c r="G3886" s="73"/>
      <c r="H3886" s="73"/>
      <c r="I3886" s="73"/>
      <c r="J3886" s="73"/>
      <c r="K3886" s="73"/>
      <c r="L3886" s="73"/>
      <c r="M3886" s="73"/>
      <c r="N3886" s="73"/>
      <c r="O3886" s="73"/>
      <c r="P3886" s="73"/>
    </row>
    <row r="3887" spans="2:16" s="71" customFormat="1" x14ac:dyDescent="0.25">
      <c r="B3887" s="72"/>
      <c r="C3887" s="72"/>
      <c r="D3887" s="73"/>
      <c r="E3887" s="73"/>
      <c r="F3887" s="73"/>
      <c r="G3887" s="73"/>
      <c r="H3887" s="73"/>
      <c r="I3887" s="73"/>
      <c r="J3887" s="73"/>
      <c r="K3887" s="73"/>
      <c r="L3887" s="73"/>
      <c r="M3887" s="73"/>
      <c r="N3887" s="73"/>
      <c r="O3887" s="73"/>
      <c r="P3887" s="73"/>
    </row>
    <row r="3888" spans="2:16" s="71" customFormat="1" x14ac:dyDescent="0.25">
      <c r="B3888" s="72"/>
      <c r="C3888" s="72"/>
      <c r="D3888" s="73"/>
      <c r="E3888" s="73"/>
      <c r="F3888" s="73"/>
      <c r="G3888" s="73"/>
      <c r="H3888" s="73"/>
      <c r="I3888" s="73"/>
      <c r="J3888" s="73"/>
      <c r="K3888" s="73"/>
      <c r="L3888" s="73"/>
      <c r="M3888" s="73"/>
      <c r="N3888" s="73"/>
      <c r="O3888" s="73"/>
      <c r="P3888" s="73"/>
    </row>
    <row r="3889" spans="2:16" s="71" customFormat="1" x14ac:dyDescent="0.25">
      <c r="B3889" s="72"/>
      <c r="C3889" s="72"/>
      <c r="D3889" s="73"/>
      <c r="E3889" s="73"/>
      <c r="F3889" s="73"/>
      <c r="G3889" s="73"/>
      <c r="H3889" s="73"/>
      <c r="I3889" s="73"/>
      <c r="J3889" s="73"/>
      <c r="K3889" s="73"/>
      <c r="L3889" s="73"/>
      <c r="M3889" s="73"/>
      <c r="N3889" s="73"/>
      <c r="O3889" s="73"/>
      <c r="P3889" s="73"/>
    </row>
    <row r="3890" spans="2:16" s="71" customFormat="1" x14ac:dyDescent="0.25">
      <c r="B3890" s="72"/>
      <c r="C3890" s="72"/>
      <c r="D3890" s="73"/>
      <c r="E3890" s="73"/>
      <c r="F3890" s="73"/>
      <c r="G3890" s="73"/>
      <c r="H3890" s="73"/>
      <c r="I3890" s="73"/>
      <c r="J3890" s="73"/>
      <c r="K3890" s="73"/>
      <c r="L3890" s="73"/>
      <c r="M3890" s="73"/>
      <c r="N3890" s="73"/>
      <c r="O3890" s="73"/>
      <c r="P3890" s="73"/>
    </row>
    <row r="3891" spans="2:16" s="71" customFormat="1" x14ac:dyDescent="0.25">
      <c r="B3891" s="72"/>
      <c r="C3891" s="72"/>
      <c r="D3891" s="73"/>
      <c r="E3891" s="73"/>
      <c r="F3891" s="73"/>
      <c r="G3891" s="73"/>
      <c r="H3891" s="73"/>
      <c r="I3891" s="73"/>
      <c r="J3891" s="73"/>
      <c r="K3891" s="73"/>
      <c r="L3891" s="73"/>
      <c r="M3891" s="73"/>
      <c r="N3891" s="73"/>
      <c r="O3891" s="73"/>
      <c r="P3891" s="73"/>
    </row>
    <row r="3892" spans="2:16" s="71" customFormat="1" x14ac:dyDescent="0.25">
      <c r="B3892" s="72"/>
      <c r="C3892" s="72"/>
      <c r="D3892" s="73"/>
      <c r="E3892" s="73"/>
      <c r="F3892" s="73"/>
      <c r="G3892" s="73"/>
      <c r="H3892" s="73"/>
      <c r="I3892" s="73"/>
      <c r="J3892" s="73"/>
      <c r="K3892" s="73"/>
      <c r="L3892" s="73"/>
      <c r="M3892" s="73"/>
      <c r="N3892" s="73"/>
      <c r="O3892" s="73"/>
      <c r="P3892" s="73"/>
    </row>
    <row r="3893" spans="2:16" s="71" customFormat="1" x14ac:dyDescent="0.25">
      <c r="B3893" s="72"/>
      <c r="C3893" s="72"/>
      <c r="D3893" s="73"/>
      <c r="E3893" s="73"/>
      <c r="F3893" s="73"/>
      <c r="G3893" s="73"/>
      <c r="H3893" s="73"/>
      <c r="I3893" s="73"/>
      <c r="J3893" s="73"/>
      <c r="K3893" s="73"/>
      <c r="L3893" s="73"/>
      <c r="M3893" s="73"/>
      <c r="N3893" s="73"/>
      <c r="O3893" s="73"/>
      <c r="P3893" s="73"/>
    </row>
    <row r="3894" spans="2:16" s="71" customFormat="1" x14ac:dyDescent="0.25">
      <c r="B3894" s="72"/>
      <c r="C3894" s="72"/>
      <c r="D3894" s="73"/>
      <c r="E3894" s="73"/>
      <c r="F3894" s="73"/>
      <c r="G3894" s="73"/>
      <c r="H3894" s="73"/>
      <c r="I3894" s="73"/>
      <c r="J3894" s="73"/>
      <c r="K3894" s="73"/>
      <c r="L3894" s="73"/>
      <c r="M3894" s="73"/>
      <c r="N3894" s="73"/>
      <c r="O3894" s="73"/>
      <c r="P3894" s="73"/>
    </row>
    <row r="3895" spans="2:16" s="71" customFormat="1" x14ac:dyDescent="0.25">
      <c r="B3895" s="72"/>
      <c r="C3895" s="72"/>
      <c r="D3895" s="73"/>
      <c r="E3895" s="73"/>
      <c r="F3895" s="73"/>
      <c r="G3895" s="73"/>
      <c r="H3895" s="73"/>
      <c r="I3895" s="73"/>
      <c r="J3895" s="73"/>
      <c r="K3895" s="73"/>
      <c r="L3895" s="73"/>
      <c r="M3895" s="73"/>
      <c r="N3895" s="73"/>
      <c r="O3895" s="73"/>
      <c r="P3895" s="73"/>
    </row>
    <row r="3896" spans="2:16" s="71" customFormat="1" x14ac:dyDescent="0.25">
      <c r="B3896" s="72"/>
      <c r="C3896" s="72"/>
      <c r="D3896" s="73"/>
      <c r="E3896" s="73"/>
      <c r="F3896" s="73"/>
      <c r="G3896" s="73"/>
      <c r="H3896" s="73"/>
      <c r="I3896" s="73"/>
      <c r="J3896" s="73"/>
      <c r="K3896" s="73"/>
      <c r="L3896" s="73"/>
      <c r="M3896" s="73"/>
      <c r="N3896" s="73"/>
      <c r="O3896" s="73"/>
      <c r="P3896" s="73"/>
    </row>
    <row r="3897" spans="2:16" s="71" customFormat="1" x14ac:dyDescent="0.25">
      <c r="B3897" s="72"/>
      <c r="C3897" s="72"/>
      <c r="D3897" s="73"/>
      <c r="E3897" s="73"/>
      <c r="F3897" s="73"/>
      <c r="G3897" s="73"/>
      <c r="H3897" s="73"/>
      <c r="I3897" s="73"/>
      <c r="J3897" s="73"/>
      <c r="K3897" s="73"/>
      <c r="L3897" s="73"/>
      <c r="M3897" s="73"/>
      <c r="N3897" s="73"/>
      <c r="O3897" s="73"/>
      <c r="P3897" s="73"/>
    </row>
    <row r="3898" spans="2:16" s="71" customFormat="1" x14ac:dyDescent="0.25">
      <c r="B3898" s="72"/>
      <c r="C3898" s="72"/>
      <c r="D3898" s="73"/>
      <c r="E3898" s="73"/>
      <c r="F3898" s="73"/>
      <c r="G3898" s="73"/>
      <c r="H3898" s="73"/>
      <c r="I3898" s="73"/>
      <c r="J3898" s="73"/>
      <c r="K3898" s="73"/>
      <c r="L3898" s="73"/>
      <c r="M3898" s="73"/>
      <c r="N3898" s="73"/>
      <c r="O3898" s="73"/>
      <c r="P3898" s="73"/>
    </row>
    <row r="3899" spans="2:16" s="71" customFormat="1" x14ac:dyDescent="0.25">
      <c r="B3899" s="72"/>
      <c r="C3899" s="72"/>
      <c r="D3899" s="73"/>
      <c r="E3899" s="73"/>
      <c r="F3899" s="73"/>
      <c r="G3899" s="73"/>
      <c r="H3899" s="73"/>
      <c r="I3899" s="73"/>
      <c r="J3899" s="73"/>
      <c r="K3899" s="73"/>
      <c r="L3899" s="73"/>
      <c r="M3899" s="73"/>
      <c r="N3899" s="73"/>
      <c r="O3899" s="73"/>
      <c r="P3899" s="73"/>
    </row>
    <row r="3900" spans="2:16" s="71" customFormat="1" x14ac:dyDescent="0.25">
      <c r="B3900" s="72"/>
      <c r="C3900" s="72"/>
      <c r="D3900" s="73"/>
      <c r="E3900" s="73"/>
      <c r="F3900" s="73"/>
      <c r="G3900" s="73"/>
      <c r="H3900" s="73"/>
      <c r="I3900" s="73"/>
      <c r="J3900" s="73"/>
      <c r="K3900" s="73"/>
      <c r="L3900" s="73"/>
      <c r="M3900" s="73"/>
      <c r="N3900" s="73"/>
      <c r="O3900" s="73"/>
      <c r="P3900" s="73"/>
    </row>
    <row r="3901" spans="2:16" s="71" customFormat="1" x14ac:dyDescent="0.25">
      <c r="B3901" s="72"/>
      <c r="C3901" s="72"/>
      <c r="D3901" s="73"/>
      <c r="E3901" s="73"/>
      <c r="F3901" s="73"/>
      <c r="G3901" s="73"/>
      <c r="H3901" s="73"/>
      <c r="I3901" s="73"/>
      <c r="J3901" s="73"/>
      <c r="K3901" s="73"/>
      <c r="L3901" s="73"/>
      <c r="M3901" s="73"/>
      <c r="N3901" s="73"/>
      <c r="O3901" s="73"/>
      <c r="P3901" s="73"/>
    </row>
    <row r="3902" spans="2:16" s="71" customFormat="1" x14ac:dyDescent="0.25">
      <c r="B3902" s="72"/>
      <c r="C3902" s="72"/>
      <c r="D3902" s="73"/>
      <c r="E3902" s="73"/>
      <c r="F3902" s="73"/>
      <c r="G3902" s="73"/>
      <c r="H3902" s="73"/>
      <c r="I3902" s="73"/>
      <c r="J3902" s="73"/>
      <c r="K3902" s="73"/>
      <c r="L3902" s="73"/>
      <c r="M3902" s="73"/>
      <c r="N3902" s="73"/>
      <c r="O3902" s="73"/>
      <c r="P3902" s="73"/>
    </row>
    <row r="3903" spans="2:16" s="71" customFormat="1" x14ac:dyDescent="0.25">
      <c r="B3903" s="72"/>
      <c r="C3903" s="72"/>
      <c r="D3903" s="73"/>
      <c r="E3903" s="73"/>
      <c r="F3903" s="73"/>
      <c r="G3903" s="73"/>
      <c r="H3903" s="73"/>
      <c r="I3903" s="73"/>
      <c r="J3903" s="73"/>
      <c r="K3903" s="73"/>
      <c r="L3903" s="73"/>
      <c r="M3903" s="73"/>
      <c r="N3903" s="73"/>
      <c r="O3903" s="73"/>
      <c r="P3903" s="73"/>
    </row>
    <row r="3904" spans="2:16" s="71" customFormat="1" x14ac:dyDescent="0.25">
      <c r="B3904" s="72"/>
      <c r="C3904" s="72"/>
      <c r="D3904" s="73"/>
      <c r="E3904" s="73"/>
      <c r="F3904" s="73"/>
      <c r="G3904" s="73"/>
      <c r="H3904" s="73"/>
      <c r="I3904" s="73"/>
      <c r="J3904" s="73"/>
      <c r="K3904" s="73"/>
      <c r="L3904" s="73"/>
      <c r="M3904" s="73"/>
      <c r="N3904" s="73"/>
      <c r="O3904" s="73"/>
      <c r="P3904" s="73"/>
    </row>
    <row r="3905" spans="2:16" s="71" customFormat="1" x14ac:dyDescent="0.25">
      <c r="B3905" s="72"/>
      <c r="C3905" s="72"/>
      <c r="D3905" s="73"/>
      <c r="E3905" s="73"/>
      <c r="F3905" s="73"/>
      <c r="G3905" s="73"/>
      <c r="H3905" s="73"/>
      <c r="I3905" s="73"/>
      <c r="J3905" s="73"/>
      <c r="K3905" s="73"/>
      <c r="L3905" s="73"/>
      <c r="M3905" s="73"/>
      <c r="N3905" s="73"/>
      <c r="O3905" s="73"/>
      <c r="P3905" s="73"/>
    </row>
    <row r="3906" spans="2:16" s="71" customFormat="1" x14ac:dyDescent="0.25">
      <c r="B3906" s="72"/>
      <c r="C3906" s="72"/>
      <c r="D3906" s="73"/>
      <c r="E3906" s="73"/>
      <c r="F3906" s="73"/>
      <c r="G3906" s="73"/>
      <c r="H3906" s="73"/>
      <c r="I3906" s="73"/>
      <c r="J3906" s="73"/>
      <c r="K3906" s="73"/>
      <c r="L3906" s="73"/>
      <c r="M3906" s="73"/>
      <c r="N3906" s="73"/>
      <c r="O3906" s="73"/>
      <c r="P3906" s="73"/>
    </row>
    <row r="3907" spans="2:16" s="71" customFormat="1" x14ac:dyDescent="0.25">
      <c r="B3907" s="72"/>
      <c r="C3907" s="72"/>
      <c r="D3907" s="73"/>
      <c r="E3907" s="73"/>
      <c r="F3907" s="73"/>
      <c r="G3907" s="73"/>
      <c r="H3907" s="73"/>
      <c r="I3907" s="73"/>
      <c r="J3907" s="73"/>
      <c r="K3907" s="73"/>
      <c r="L3907" s="73"/>
      <c r="M3907" s="73"/>
      <c r="N3907" s="73"/>
      <c r="O3907" s="73"/>
      <c r="P3907" s="73"/>
    </row>
    <row r="3908" spans="2:16" s="71" customFormat="1" x14ac:dyDescent="0.25">
      <c r="B3908" s="72"/>
      <c r="C3908" s="72"/>
      <c r="D3908" s="73"/>
      <c r="E3908" s="73"/>
      <c r="F3908" s="73"/>
      <c r="G3908" s="73"/>
      <c r="H3908" s="73"/>
      <c r="I3908" s="73"/>
      <c r="J3908" s="73"/>
      <c r="K3908" s="73"/>
      <c r="L3908" s="73"/>
      <c r="M3908" s="73"/>
      <c r="N3908" s="73"/>
      <c r="O3908" s="73"/>
      <c r="P3908" s="73"/>
    </row>
    <row r="3909" spans="2:16" s="71" customFormat="1" x14ac:dyDescent="0.25">
      <c r="B3909" s="72"/>
      <c r="C3909" s="72"/>
      <c r="D3909" s="73"/>
      <c r="E3909" s="73"/>
      <c r="F3909" s="73"/>
      <c r="G3909" s="73"/>
      <c r="H3909" s="73"/>
      <c r="I3909" s="73"/>
      <c r="J3909" s="73"/>
      <c r="K3909" s="73"/>
      <c r="L3909" s="73"/>
      <c r="M3909" s="73"/>
      <c r="N3909" s="73"/>
      <c r="O3909" s="73"/>
      <c r="P3909" s="73"/>
    </row>
    <row r="3910" spans="2:16" s="71" customFormat="1" x14ac:dyDescent="0.25">
      <c r="B3910" s="72"/>
      <c r="C3910" s="72"/>
      <c r="D3910" s="73"/>
      <c r="E3910" s="73"/>
      <c r="F3910" s="73"/>
      <c r="G3910" s="73"/>
      <c r="H3910" s="73"/>
      <c r="I3910" s="73"/>
      <c r="J3910" s="73"/>
      <c r="K3910" s="73"/>
      <c r="L3910" s="73"/>
      <c r="M3910" s="73"/>
      <c r="N3910" s="73"/>
      <c r="O3910" s="73"/>
      <c r="P3910" s="73"/>
    </row>
    <row r="3911" spans="2:16" s="71" customFormat="1" x14ac:dyDescent="0.25">
      <c r="B3911" s="72"/>
      <c r="C3911" s="72"/>
      <c r="D3911" s="73"/>
      <c r="E3911" s="73"/>
      <c r="F3911" s="73"/>
      <c r="G3911" s="73"/>
      <c r="H3911" s="73"/>
      <c r="I3911" s="73"/>
      <c r="J3911" s="73"/>
      <c r="K3911" s="73"/>
      <c r="L3911" s="73"/>
      <c r="M3911" s="73"/>
      <c r="N3911" s="73"/>
      <c r="O3911" s="73"/>
      <c r="P3911" s="73"/>
    </row>
    <row r="3912" spans="2:16" s="71" customFormat="1" x14ac:dyDescent="0.25">
      <c r="B3912" s="72"/>
      <c r="C3912" s="72"/>
      <c r="D3912" s="73"/>
      <c r="E3912" s="73"/>
      <c r="F3912" s="73"/>
      <c r="G3912" s="73"/>
      <c r="H3912" s="73"/>
      <c r="I3912" s="73"/>
      <c r="J3912" s="73"/>
      <c r="K3912" s="73"/>
      <c r="L3912" s="73"/>
      <c r="M3912" s="73"/>
      <c r="N3912" s="73"/>
      <c r="O3912" s="73"/>
      <c r="P3912" s="73"/>
    </row>
    <row r="3913" spans="2:16" s="71" customFormat="1" x14ac:dyDescent="0.25">
      <c r="B3913" s="72"/>
      <c r="C3913" s="72"/>
      <c r="D3913" s="73"/>
      <c r="E3913" s="73"/>
      <c r="F3913" s="73"/>
      <c r="G3913" s="73"/>
      <c r="H3913" s="73"/>
      <c r="I3913" s="73"/>
      <c r="J3913" s="73"/>
      <c r="K3913" s="73"/>
      <c r="L3913" s="73"/>
      <c r="M3913" s="73"/>
      <c r="N3913" s="73"/>
      <c r="O3913" s="73"/>
      <c r="P3913" s="73"/>
    </row>
    <row r="3914" spans="2:16" s="71" customFormat="1" x14ac:dyDescent="0.25">
      <c r="B3914" s="72"/>
      <c r="C3914" s="72"/>
      <c r="D3914" s="73"/>
      <c r="E3914" s="73"/>
      <c r="F3914" s="73"/>
      <c r="G3914" s="73"/>
      <c r="H3914" s="73"/>
      <c r="I3914" s="73"/>
      <c r="J3914" s="73"/>
      <c r="K3914" s="73"/>
      <c r="L3914" s="73"/>
      <c r="M3914" s="73"/>
      <c r="N3914" s="73"/>
      <c r="O3914" s="73"/>
      <c r="P3914" s="73"/>
    </row>
    <row r="3915" spans="2:16" s="71" customFormat="1" x14ac:dyDescent="0.25">
      <c r="B3915" s="72"/>
      <c r="C3915" s="72"/>
      <c r="D3915" s="73"/>
      <c r="E3915" s="73"/>
      <c r="F3915" s="73"/>
      <c r="G3915" s="73"/>
      <c r="H3915" s="73"/>
      <c r="I3915" s="73"/>
      <c r="J3915" s="73"/>
      <c r="K3915" s="73"/>
      <c r="L3915" s="73"/>
      <c r="M3915" s="73"/>
      <c r="N3915" s="73"/>
      <c r="O3915" s="73"/>
      <c r="P3915" s="73"/>
    </row>
    <row r="3916" spans="2:16" s="71" customFormat="1" x14ac:dyDescent="0.25">
      <c r="B3916" s="72"/>
      <c r="C3916" s="72"/>
      <c r="D3916" s="73"/>
      <c r="E3916" s="73"/>
      <c r="F3916" s="73"/>
      <c r="G3916" s="73"/>
      <c r="H3916" s="73"/>
      <c r="I3916" s="73"/>
      <c r="J3916" s="73"/>
      <c r="K3916" s="73"/>
      <c r="L3916" s="73"/>
      <c r="M3916" s="73"/>
      <c r="N3916" s="73"/>
      <c r="O3916" s="73"/>
      <c r="P3916" s="73"/>
    </row>
    <row r="3917" spans="2:16" s="71" customFormat="1" x14ac:dyDescent="0.25">
      <c r="B3917" s="72"/>
      <c r="C3917" s="72"/>
      <c r="D3917" s="73"/>
      <c r="E3917" s="73"/>
      <c r="F3917" s="73"/>
      <c r="G3917" s="73"/>
      <c r="H3917" s="73"/>
      <c r="I3917" s="73"/>
      <c r="J3917" s="73"/>
      <c r="K3917" s="73"/>
      <c r="L3917" s="73"/>
      <c r="M3917" s="73"/>
      <c r="N3917" s="73"/>
      <c r="O3917" s="73"/>
      <c r="P3917" s="73"/>
    </row>
    <row r="3918" spans="2:16" s="71" customFormat="1" x14ac:dyDescent="0.25">
      <c r="B3918" s="72"/>
      <c r="C3918" s="72"/>
      <c r="D3918" s="73"/>
      <c r="E3918" s="73"/>
      <c r="F3918" s="73"/>
      <c r="G3918" s="73"/>
      <c r="H3918" s="73"/>
      <c r="I3918" s="73"/>
      <c r="J3918" s="73"/>
      <c r="K3918" s="73"/>
      <c r="L3918" s="73"/>
      <c r="M3918" s="73"/>
      <c r="N3918" s="73"/>
      <c r="O3918" s="73"/>
      <c r="P3918" s="74"/>
    </row>
    <row r="3919" spans="2:16" s="71" customFormat="1" x14ac:dyDescent="0.25">
      <c r="B3919" s="72"/>
      <c r="C3919" s="72"/>
      <c r="D3919" s="73"/>
      <c r="E3919" s="73"/>
      <c r="F3919" s="73"/>
      <c r="G3919" s="73"/>
      <c r="H3919" s="73"/>
      <c r="I3919" s="73"/>
      <c r="J3919" s="73"/>
      <c r="K3919" s="73"/>
      <c r="L3919" s="73"/>
      <c r="M3919" s="73"/>
      <c r="N3919" s="73"/>
      <c r="O3919" s="73"/>
      <c r="P3919" s="74"/>
    </row>
    <row r="3920" spans="2:16" s="71" customFormat="1" x14ac:dyDescent="0.25">
      <c r="B3920" s="72"/>
      <c r="C3920" s="72"/>
      <c r="D3920" s="73"/>
      <c r="E3920" s="73"/>
      <c r="F3920" s="73"/>
      <c r="G3920" s="73"/>
      <c r="H3920" s="73"/>
      <c r="I3920" s="73"/>
      <c r="J3920" s="73"/>
      <c r="K3920" s="73"/>
      <c r="L3920" s="73"/>
      <c r="M3920" s="73"/>
      <c r="N3920" s="73"/>
      <c r="O3920" s="73"/>
      <c r="P3920" s="74"/>
    </row>
    <row r="3921" spans="2:16" s="71" customFormat="1" x14ac:dyDescent="0.25">
      <c r="B3921" s="72"/>
      <c r="C3921" s="72"/>
      <c r="D3921" s="73"/>
      <c r="E3921" s="73"/>
      <c r="F3921" s="73"/>
      <c r="G3921" s="73"/>
      <c r="H3921" s="73"/>
      <c r="I3921" s="73"/>
      <c r="J3921" s="73"/>
      <c r="K3921" s="73"/>
      <c r="L3921" s="73"/>
      <c r="M3921" s="73"/>
      <c r="N3921" s="73"/>
      <c r="O3921" s="73"/>
      <c r="P3921" s="74"/>
    </row>
    <row r="3922" spans="2:16" s="71" customFormat="1" x14ac:dyDescent="0.25">
      <c r="B3922" s="72"/>
      <c r="C3922" s="72"/>
      <c r="D3922" s="73"/>
      <c r="E3922" s="73"/>
      <c r="F3922" s="73"/>
      <c r="G3922" s="73"/>
      <c r="H3922" s="73"/>
      <c r="I3922" s="73"/>
      <c r="J3922" s="73"/>
      <c r="K3922" s="73"/>
      <c r="L3922" s="73"/>
      <c r="M3922" s="73"/>
      <c r="N3922" s="73"/>
      <c r="O3922" s="73"/>
      <c r="P3922" s="74"/>
    </row>
    <row r="3923" spans="2:16" s="71" customFormat="1" x14ac:dyDescent="0.25">
      <c r="B3923" s="72"/>
      <c r="C3923" s="72"/>
      <c r="D3923" s="73"/>
      <c r="E3923" s="73"/>
      <c r="F3923" s="73"/>
      <c r="G3923" s="73"/>
      <c r="H3923" s="73"/>
      <c r="I3923" s="73"/>
      <c r="J3923" s="73"/>
      <c r="K3923" s="73"/>
      <c r="L3923" s="73"/>
      <c r="M3923" s="73"/>
      <c r="N3923" s="73"/>
      <c r="O3923" s="73"/>
      <c r="P3923" s="74"/>
    </row>
  </sheetData>
  <sheetProtection algorithmName="SHA-512" hashValue="DuFSPpRgKuMx8SoZcG/VwJb4krHwaNLIJauAL84MOyuTjSUM6B6JGMPY+LOodCHmyTXdWUxoyYRHz3+mk+G0Yw==" saltValue="J4ke5F/8tzmxwuWtiyX2gQ==" spinCount="100000" sheet="1" objects="1" scenarios="1"/>
  <mergeCells count="15">
    <mergeCell ref="L66:N66"/>
    <mergeCell ref="N1:O1"/>
    <mergeCell ref="N2:O2"/>
    <mergeCell ref="C4:C5"/>
    <mergeCell ref="D4:F4"/>
    <mergeCell ref="H4:J4"/>
    <mergeCell ref="L4:O4"/>
    <mergeCell ref="D1:M1"/>
    <mergeCell ref="B70:B71"/>
    <mergeCell ref="D70:F70"/>
    <mergeCell ref="H70:J70"/>
    <mergeCell ref="L70:O70"/>
    <mergeCell ref="B245:O245"/>
    <mergeCell ref="L228:N228"/>
    <mergeCell ref="C70:C71"/>
  </mergeCells>
  <conditionalFormatting sqref="D222:F222 F210 F196 F201 F212 F216 F190 F42 F47 F53 F55 F59 D29:F29 D19:F19 D24:F24 D14:F14">
    <cfRule type="cellIs" dxfId="1" priority="2" stopIfTrue="1" operator="equal">
      <formula>"Fail"</formula>
    </cfRule>
    <cfRule type="cellIs" dxfId="0" priority="3" stopIfTrue="1" operator="equal">
      <formula>"Pass"</formula>
    </cfRule>
  </conditionalFormatting>
  <pageMargins left="0.39370078740157483" right="0.39370078740157483" top="0.78740157480314965" bottom="0.39370078740157483" header="0.31496062992125984" footer="0.31496062992125984"/>
  <pageSetup paperSize="9" scale="49" fitToHeight="12" orientation="landscape" r:id="rId1"/>
  <rowBreaks count="6" manualBreakCount="6">
    <brk id="24" max="14" man="1"/>
    <brk id="67" max="14" man="1"/>
    <brk id="99" max="14" man="1"/>
    <brk id="153" max="14" man="1"/>
    <brk id="184" max="14" man="1"/>
    <brk id="22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view="pageBreakPreview" zoomScale="85" zoomScaleNormal="80" zoomScaleSheetLayoutView="85" workbookViewId="0">
      <selection activeCell="B2" sqref="B2"/>
    </sheetView>
  </sheetViews>
  <sheetFormatPr defaultRowHeight="14.25" x14ac:dyDescent="0.25"/>
  <cols>
    <col min="2" max="2" width="125.7109375" customWidth="1"/>
    <col min="3" max="3" width="1.140625" customWidth="1"/>
    <col min="14" max="15" width="11.85546875" customWidth="1"/>
  </cols>
  <sheetData>
    <row r="1" spans="1:15" ht="34.5" customHeight="1" x14ac:dyDescent="0.25">
      <c r="A1" s="117">
        <v>1</v>
      </c>
      <c r="B1" s="115" t="s">
        <v>199</v>
      </c>
      <c r="C1" s="67"/>
      <c r="D1" s="134" t="s">
        <v>197</v>
      </c>
      <c r="E1" s="134"/>
      <c r="F1" s="134"/>
      <c r="G1" s="134"/>
      <c r="H1" s="134"/>
      <c r="I1" s="134"/>
      <c r="J1" s="134"/>
      <c r="K1" s="134"/>
      <c r="L1" s="134"/>
      <c r="M1" s="134"/>
      <c r="N1" s="129" t="s">
        <v>195</v>
      </c>
      <c r="O1" s="130"/>
    </row>
    <row r="2" spans="1:15" ht="26.25" x14ac:dyDescent="0.55000000000000004">
      <c r="A2" s="117">
        <v>2</v>
      </c>
      <c r="B2" s="5"/>
      <c r="C2" s="68"/>
      <c r="D2" s="6"/>
      <c r="E2" s="6"/>
      <c r="F2" s="6"/>
      <c r="G2" s="6"/>
      <c r="H2" s="6"/>
      <c r="I2" s="6"/>
      <c r="J2" s="7"/>
      <c r="K2" s="7"/>
      <c r="L2" s="7"/>
      <c r="M2" s="138"/>
      <c r="N2" s="131" t="s">
        <v>198</v>
      </c>
      <c r="O2" s="132"/>
    </row>
    <row r="3" spans="1:15" ht="26.25" x14ac:dyDescent="0.25">
      <c r="A3" s="117">
        <v>3</v>
      </c>
      <c r="B3" s="135" t="s">
        <v>200</v>
      </c>
      <c r="C3" s="67"/>
      <c r="D3" s="139"/>
      <c r="E3" s="140"/>
      <c r="F3" s="140"/>
      <c r="G3" s="140"/>
      <c r="H3" s="140"/>
      <c r="I3" s="140"/>
      <c r="J3" s="140"/>
      <c r="K3" s="140"/>
      <c r="L3" s="140"/>
      <c r="M3" s="141"/>
      <c r="N3" s="131"/>
      <c r="O3" s="132"/>
    </row>
    <row r="4" spans="1:15" ht="26.25" x14ac:dyDescent="0.25">
      <c r="A4" s="117">
        <v>4</v>
      </c>
      <c r="B4" s="135" t="s">
        <v>201</v>
      </c>
      <c r="C4" s="67"/>
      <c r="D4" s="139"/>
      <c r="E4" s="140"/>
      <c r="F4" s="140"/>
      <c r="G4" s="140"/>
      <c r="H4" s="140"/>
      <c r="I4" s="140"/>
      <c r="J4" s="140"/>
      <c r="K4" s="140"/>
      <c r="L4" s="140"/>
      <c r="M4" s="141"/>
      <c r="N4" s="136"/>
      <c r="O4" s="137"/>
    </row>
  </sheetData>
  <sheetProtection algorithmName="SHA-512" hashValue="DCQGXFf2pe8YCtKHr9ZFTMdnTIb+OjyALHd+lyeUVuHxJ6OvfnAC7FQpYesT0eVRgW87AlODik473EM/GZ/L0Q==" saltValue="rxGuFnf8cAXBHHh1+jisMg==" spinCount="100000" sheet="1" objects="1" scenarios="1"/>
  <mergeCells count="7">
    <mergeCell ref="D1:M1"/>
    <mergeCell ref="D3:M3"/>
    <mergeCell ref="D4:M4"/>
    <mergeCell ref="N1:O1"/>
    <mergeCell ref="N2:O2"/>
    <mergeCell ref="N3:O3"/>
    <mergeCell ref="N4:O4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699407F91BDD4FBD2D18BBADDA021A" ma:contentTypeVersion="0" ma:contentTypeDescription="Create a new document." ma:contentTypeScope="" ma:versionID="fc268970dedf6abd9886bed2eeddeb1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E1440F-4444-4B2D-AC3B-442360C25903}"/>
</file>

<file path=customXml/itemProps2.xml><?xml version="1.0" encoding="utf-8"?>
<ds:datastoreItem xmlns:ds="http://schemas.openxmlformats.org/officeDocument/2006/customXml" ds:itemID="{02829C80-082C-40A2-AF39-05A3E3CDF871}"/>
</file>

<file path=customXml/itemProps3.xml><?xml version="1.0" encoding="utf-8"?>
<ds:datastoreItem xmlns:ds="http://schemas.openxmlformats.org/officeDocument/2006/customXml" ds:itemID="{2698338E-1453-498A-B9D3-E159DDC29D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แบบรายงาน NSFR</vt:lpstr>
      <vt:lpstr>วงเงิน Committed line</vt:lpstr>
      <vt:lpstr>'แบบรายงาน NSFR'!Print_Area</vt:lpstr>
    </vt:vector>
  </TitlesOfParts>
  <Company>Bank of Thailand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แบบรายงาน NSFR (ฉบับ เม.ย. 61) Solo</dc:title>
  <dc:creator>SDMaster</dc:creator>
  <cp:lastModifiedBy>ณิชกานต์ เบญจศิริ</cp:lastModifiedBy>
  <cp:lastPrinted>2018-04-23T04:34:23Z</cp:lastPrinted>
  <dcterms:created xsi:type="dcterms:W3CDTF">2015-06-25T12:37:39Z</dcterms:created>
  <dcterms:modified xsi:type="dcterms:W3CDTF">2018-04-23T10:30:03Z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0x01010083699407F91BDD4FBD2D18BBADDA021A</vt:lpwstr>
  </property>
  <property fmtid="{D5CDD505-2E9C-101B-9397-08002B2CF9AE}" pid="3" name="Order">
    <vt:r8>3400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eiqe">
    <vt:lpwstr/>
  </property>
  <property fmtid="{D5CDD505-2E9C-101B-9397-08002B2CF9AE}" pid="7" name="ggtw">
    <vt:lpwstr>7</vt:lpwstr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uhtx">
    <vt:lpwstr>แบบรายงาน</vt:lpwstr>
  </property>
  <property fmtid="{D5CDD505-2E9C-101B-9397-08002B2CF9AE}" pid="12" name="ne6h">
    <vt:lpwstr>ข้อมูลความเสี่ยงด้านสภาพคล่อง</vt:lpwstr>
  </property>
  <property fmtid="{D5CDD505-2E9C-101B-9397-08002B2CF9AE}" pid="13" name="a3h0">
    <vt:lpwstr>60</vt:lpwstr>
  </property>
  <property fmtid="{D5CDD505-2E9C-101B-9397-08002B2CF9AE}" pid="14" name="qeur">
    <vt:lpwstr>แบบรายงาน NSFR (ฉบับ เม.ย. 61) Conso</vt:lpwstr>
  </property>
</Properties>
</file>