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thailand.sharepoint.com/sites/BA_FI_Team_HPLS/Shared Documents/HPLS/HPLS/Input documents/FPN_เอกสารงบการเงิน/"/>
    </mc:Choice>
  </mc:AlternateContent>
  <xr:revisionPtr revIDLastSave="8" documentId="11_DA5F2AAD7E3FB1DF0F89B1669D7A169845F5A774" xr6:coauthVersionLast="47" xr6:coauthVersionMax="47" xr10:uidLastSave="{3993B81A-2F4E-4C42-BA02-F8EC2F10F06D}"/>
  <bookViews>
    <workbookView xWindow="-110" yWindow="-110" windowWidth="19420" windowHeight="11500" xr2:uid="{00000000-000D-0000-FFFF-FFFF00000000}"/>
  </bookViews>
  <sheets>
    <sheet name="อ่านก่อนใช้" sheetId="10" r:id="rId1"/>
    <sheet name="ผู้ส่งข้อมูล" sheetId="11" r:id="rId2"/>
    <sheet name="FPN" sheetId="8" r:id="rId3"/>
    <sheet name="CIN" sheetId="1" r:id="rId4"/>
    <sheet name="DLN" sheetId="5" r:id="rId5"/>
    <sheet name="IVN" sheetId="9" r:id="rId6"/>
    <sheet name="นิยามคู่สัญญา" sheetId="14" r:id="rId7"/>
    <sheet name="master" sheetId="13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1" l="1"/>
  <c r="C37" i="1"/>
  <c r="C33" i="1"/>
  <c r="C29" i="1"/>
  <c r="C22" i="1"/>
  <c r="C18" i="1" s="1"/>
  <c r="C13" i="1"/>
  <c r="C9" i="1"/>
  <c r="C8" i="1" s="1"/>
  <c r="C28" i="1" l="1"/>
  <c r="E66" i="5"/>
  <c r="D66" i="5"/>
  <c r="D9" i="5" l="1"/>
  <c r="C9" i="5"/>
  <c r="D10" i="5"/>
  <c r="C10" i="5"/>
  <c r="D16" i="5"/>
  <c r="D13" i="5"/>
  <c r="C13" i="5"/>
  <c r="C16" i="5"/>
  <c r="D19" i="5"/>
  <c r="C19" i="5"/>
  <c r="D22" i="5"/>
  <c r="D25" i="5"/>
  <c r="D28" i="5"/>
  <c r="D31" i="5"/>
  <c r="C22" i="5"/>
  <c r="C25" i="5"/>
  <c r="C28" i="5"/>
  <c r="C31" i="5"/>
  <c r="E35" i="5"/>
  <c r="D35" i="5"/>
  <c r="C35" i="5"/>
  <c r="E46" i="5"/>
  <c r="D46" i="5"/>
  <c r="C46" i="5"/>
  <c r="E56" i="5"/>
  <c r="D56" i="5"/>
  <c r="C56" i="5"/>
  <c r="C66" i="5"/>
  <c r="D78" i="5"/>
  <c r="C78" i="5"/>
  <c r="D90" i="5"/>
  <c r="C90" i="5"/>
  <c r="D102" i="5"/>
  <c r="C102" i="5"/>
  <c r="D115" i="5"/>
  <c r="C115" i="5"/>
  <c r="D127" i="5"/>
  <c r="C127" i="5"/>
  <c r="D139" i="5"/>
  <c r="C139" i="5"/>
  <c r="E67" i="9"/>
  <c r="D67" i="9"/>
  <c r="C67" i="9"/>
  <c r="E64" i="9"/>
  <c r="D64" i="9"/>
  <c r="C64" i="9"/>
  <c r="E55" i="9"/>
  <c r="D55" i="9"/>
  <c r="E52" i="9"/>
  <c r="D52" i="9"/>
  <c r="C55" i="9"/>
  <c r="C52" i="9"/>
  <c r="E39" i="9"/>
  <c r="D39" i="9"/>
  <c r="C39" i="9"/>
  <c r="E28" i="9"/>
  <c r="D28" i="9"/>
  <c r="C28" i="9"/>
  <c r="E17" i="9"/>
  <c r="D17" i="9"/>
  <c r="E13" i="9"/>
  <c r="D13" i="9"/>
  <c r="E10" i="9"/>
  <c r="D10" i="9"/>
  <c r="C17" i="9"/>
  <c r="C13" i="9"/>
  <c r="C10" i="9"/>
  <c r="C133" i="8"/>
  <c r="C130" i="8"/>
  <c r="C123" i="8"/>
  <c r="C119" i="8"/>
  <c r="C114" i="8"/>
  <c r="C110" i="8"/>
  <c r="C106" i="8"/>
  <c r="C97" i="8"/>
  <c r="C93" i="8"/>
  <c r="C89" i="8"/>
  <c r="C86" i="8"/>
  <c r="C72" i="8"/>
  <c r="C67" i="8"/>
  <c r="C64" i="8"/>
  <c r="C59" i="8"/>
  <c r="C55" i="8"/>
  <c r="C50" i="8"/>
  <c r="C46" i="8"/>
  <c r="C40" i="8"/>
  <c r="C39" i="8" s="1"/>
  <c r="C34" i="8"/>
  <c r="C29" i="8"/>
  <c r="C24" i="8"/>
  <c r="C13" i="8"/>
  <c r="E63" i="9" l="1"/>
  <c r="C51" i="9"/>
  <c r="C114" i="5"/>
  <c r="D114" i="5"/>
  <c r="D77" i="5"/>
  <c r="C77" i="5"/>
  <c r="C76" i="5" s="1"/>
  <c r="D34" i="5"/>
  <c r="E34" i="5"/>
  <c r="C34" i="5"/>
  <c r="C41" i="1"/>
  <c r="C43" i="1" s="1"/>
  <c r="D63" i="9"/>
  <c r="C63" i="9"/>
  <c r="D51" i="9"/>
  <c r="E51" i="9"/>
  <c r="E50" i="9" s="1"/>
  <c r="E16" i="9"/>
  <c r="D16" i="9"/>
  <c r="C16" i="9"/>
  <c r="D9" i="9"/>
  <c r="E9" i="9"/>
  <c r="C9" i="9"/>
  <c r="C129" i="8"/>
  <c r="C118" i="8"/>
  <c r="C105" i="8" s="1"/>
  <c r="C85" i="8"/>
  <c r="C83" i="8" s="1"/>
  <c r="C63" i="8"/>
  <c r="C45" i="8"/>
  <c r="C23" i="8"/>
  <c r="C8" i="8" s="1"/>
  <c r="D50" i="9" l="1"/>
  <c r="C50" i="9"/>
  <c r="D76" i="5"/>
  <c r="C8" i="9"/>
  <c r="E8" i="9"/>
  <c r="D8" i="9"/>
  <c r="C82" i="8"/>
  <c r="E8" i="5"/>
  <c r="D8" i="5" l="1"/>
  <c r="E3" i="11" l="1"/>
  <c r="B5" i="8" s="1"/>
  <c r="B3" i="8"/>
  <c r="B4" i="8"/>
  <c r="B3" i="1" l="1"/>
  <c r="B5" i="1"/>
  <c r="B5" i="9" l="1"/>
  <c r="B4" i="9"/>
  <c r="B3" i="9"/>
  <c r="B5" i="5"/>
  <c r="B4" i="5"/>
  <c r="B3" i="5"/>
  <c r="B4" i="1"/>
  <c r="C8" i="5" l="1"/>
</calcChain>
</file>

<file path=xl/sharedStrings.xml><?xml version="1.0" encoding="utf-8"?>
<sst xmlns="http://schemas.openxmlformats.org/spreadsheetml/2006/main" count="1083" uniqueCount="895">
  <si>
    <t>1.1  รายได้ดอกเบี้ย</t>
  </si>
  <si>
    <t>1.1.1  เงินให้สินเชื่อส่วนบุคคลภายใต้การกำกับที่มิใช่สินเชื่อที่มีทะเบียนรถเป็นประกัน</t>
  </si>
  <si>
    <t>1.1.2  เงินให้สินเชื่อส่วนบุคคลภายใต้การกำกับประเภทสินเชื่อที่มีทะเบียนรถเป็นประกัน</t>
  </si>
  <si>
    <t>1.1.3  อื่น ๆ</t>
  </si>
  <si>
    <t>1.2.1  เงินให้สินเชื่อส่วนบุคคลภายใต้การกำกับที่มิใช่สินเชื่อที่มีทะเบียนรถเป็นประกัน</t>
  </si>
  <si>
    <t>1.2.2  เงินให้สินเชื่อส่วนบุคคลภายใต้การกำกับประเภทสินเชื่อที่มีทะเบียนรถเป็นประกัน</t>
  </si>
  <si>
    <t>1.2.3  อื่น ๆ</t>
  </si>
  <si>
    <t xml:space="preserve">1.3  รายได้อื่น </t>
  </si>
  <si>
    <t>จำนวนเงิน</t>
  </si>
  <si>
    <t>รายการ</t>
  </si>
  <si>
    <t>2.1  ค่าใช้จ่ายดอกเบี้ย</t>
  </si>
  <si>
    <t xml:space="preserve">3.  หนี้สูญ หนี้สงสัยจะสูญ และขาดทุนจากการด้อยค่า </t>
  </si>
  <si>
    <t>3.1  หนี้สูญ</t>
  </si>
  <si>
    <t>3.1.1  เงินให้สินเชื่อส่วนบุคคลภายใต้การกำกับที่มิใช่สินเชื่อที่มีทะเบียนรถเป็นประกัน</t>
  </si>
  <si>
    <t>3.1.2  เงินให้สินเชื่อส่วนบุคคลภายใต้การกำกับประเภทสินเชื่อที่มีทะเบียนรถเป็นประกัน</t>
  </si>
  <si>
    <t>3.1.3  อื่น ๆ</t>
  </si>
  <si>
    <t>3.2  หนี้สงสัยจะสูญ</t>
  </si>
  <si>
    <t>3.2.1  เงินให้สินเชื่อส่วนบุคคลภายใต้การกำกับที่มิใช่สินเชื่อที่มีทะเบียนรถเป็นประกัน</t>
  </si>
  <si>
    <t>3.2.2  เงินให้สินเชื่อส่วนบุคคลภายใต้การกำกับประเภทสินเชื่อที่มีทะเบียนรถเป็นประกัน</t>
  </si>
  <si>
    <t>3.2.3  อื่น ๆ</t>
  </si>
  <si>
    <t xml:space="preserve">3.3  ขาดทุนจากการปรับปรุงโครงสร้างหนี้ </t>
  </si>
  <si>
    <t>3.3.1  เงินให้สินเชื่อส่วนบุคคลภายใต้การกำกับที่มิใช่สินเชื่อที่มีทะเบียนรถเป็นประกัน</t>
  </si>
  <si>
    <t>3.3.2  เงินให้สินเชื่อส่วนบุคคลภายใต้การกำกับประเภทสินเชื่อที่มีทะเบียนรถเป็นประกัน</t>
  </si>
  <si>
    <t>3.3.3  อื่น ๆ</t>
  </si>
  <si>
    <t>4. กำไร (ขาดทุน) จากการดำเนินงานก่อนภาษีเงินได้</t>
  </si>
  <si>
    <t>5. ภาษีเงินได้</t>
  </si>
  <si>
    <t>6. กำไร (ขาดทุน) สุทธิ</t>
  </si>
  <si>
    <t>7. กำไร (ขาดทุน) เบ็ดเสร็จรวม</t>
  </si>
  <si>
    <t>8.  กำไร (ขาดทุน) ต่อหุ้น</t>
  </si>
  <si>
    <t>9. จำนวนพนักงาน (คน)</t>
  </si>
  <si>
    <t>10.  จำนวนกรรมการ (คน)</t>
  </si>
  <si>
    <t>2.5  ค่าใช้จ่ายอื่น</t>
  </si>
  <si>
    <t>2.4  ค่าใช้จ่ายในการดำเนินการอื่น</t>
  </si>
  <si>
    <t>2.4.1  ค่าใช้จ่ายเกี่ยวกับพนักงาน</t>
  </si>
  <si>
    <t>2.4.2  ค่าตอบแทนกรรมการ</t>
  </si>
  <si>
    <t>2.4.3  ค่าใช้จ่ายเกี่ยวกับอาคาร สถานที่ และอุปกรณ์</t>
  </si>
  <si>
    <t>2.4.4  ขาดทุนจากการด้อยค่าของทรัพย์สินรอการขาย</t>
  </si>
  <si>
    <t xml:space="preserve">2.2  ค่าใช้จ่ายค่าธรรมเนียมและต้นทุนการให้บริการ </t>
  </si>
  <si>
    <t>2.3  ค่าใช้จ่ายในการขาย</t>
  </si>
  <si>
    <t>หน่วย: บาท</t>
  </si>
  <si>
    <t>ยอดคงค้างสิ้นงวด</t>
  </si>
  <si>
    <t>รหัสสถาบัน</t>
  </si>
  <si>
    <t>ชื่อสถาบัน</t>
  </si>
  <si>
    <t>ข้อมูล ณ วันที่</t>
  </si>
  <si>
    <t>CL ID</t>
  </si>
  <si>
    <t>0201500001</t>
  </si>
  <si>
    <t>เงินลงทุน (ราคาทุน)</t>
  </si>
  <si>
    <t>0201500002</t>
  </si>
  <si>
    <t>เงินลงทุนในลูกหนี้</t>
  </si>
  <si>
    <t>0201500039</t>
  </si>
  <si>
    <t>เงินลงทุนในลูกหนี้ อายุไม่เกิน 1 ปี</t>
  </si>
  <si>
    <t>0201500040</t>
  </si>
  <si>
    <t>นิติบุคคล</t>
  </si>
  <si>
    <t>0201500041</t>
  </si>
  <si>
    <t>บุคคลธรรมดา</t>
  </si>
  <si>
    <t>0201500042</t>
  </si>
  <si>
    <t>เงินลงทุนในลูกหนี้ อายุเกินกว่า 1 ปี</t>
  </si>
  <si>
    <t>0201500043</t>
  </si>
  <si>
    <t>0201500044</t>
  </si>
  <si>
    <t>0201500005</t>
  </si>
  <si>
    <t xml:space="preserve">เงินลงทุนในตราสารหนี้ </t>
  </si>
  <si>
    <t>0201500006</t>
  </si>
  <si>
    <t>เงินลงทุนในตราสารหนี้ อายุไม่เกิน 1 ปี</t>
  </si>
  <si>
    <t>0201500007</t>
  </si>
  <si>
    <t>ธนาคารแห่งประเทศไทย</t>
  </si>
  <si>
    <t>0201500008</t>
  </si>
  <si>
    <t>0201500009</t>
  </si>
  <si>
    <t>สถาบันการเงินอื่น</t>
  </si>
  <si>
    <t>0201500012</t>
  </si>
  <si>
    <t>รัฐบาล</t>
  </si>
  <si>
    <t>0201500014</t>
  </si>
  <si>
    <t>รัฐวิสาหกิจ</t>
  </si>
  <si>
    <t>0201500015</t>
  </si>
  <si>
    <t>0201500017</t>
  </si>
  <si>
    <t>สถาบันการเงินในต่างประเทศ</t>
  </si>
  <si>
    <t>0201500018</t>
  </si>
  <si>
    <t>บุคคลธรรมดาและนิติบุคคลในต่างประเทศ</t>
  </si>
  <si>
    <t>0201500019</t>
  </si>
  <si>
    <t>0201500020</t>
  </si>
  <si>
    <t>0201500021</t>
  </si>
  <si>
    <t>0201500022</t>
  </si>
  <si>
    <t>0201500025</t>
  </si>
  <si>
    <t>0201500027</t>
  </si>
  <si>
    <t>0201500028</t>
  </si>
  <si>
    <t>0201500030</t>
  </si>
  <si>
    <t>0201500031</t>
  </si>
  <si>
    <t>0201500171</t>
  </si>
  <si>
    <t>เงินลงทุนในตราสารหนี้ อายุเกินกว่า 1 ปี และมีอายุคงเหลือมากกว่า 1 ปี</t>
  </si>
  <si>
    <t>0201500172</t>
  </si>
  <si>
    <t>0201500173</t>
  </si>
  <si>
    <t>0201500174</t>
  </si>
  <si>
    <t>0201500175</t>
  </si>
  <si>
    <t>0201500176</t>
  </si>
  <si>
    <t>0201500177</t>
  </si>
  <si>
    <t>0201500178</t>
  </si>
  <si>
    <t>0201500179</t>
  </si>
  <si>
    <t>0201500032</t>
  </si>
  <si>
    <t>เงินลงทุนในตราสารทุน</t>
  </si>
  <si>
    <t>0201500180</t>
  </si>
  <si>
    <t xml:space="preserve">    เงินลงทุนในหน่วยลงทุน</t>
  </si>
  <si>
    <t>0201500181</t>
  </si>
  <si>
    <t xml:space="preserve">         กองทุนรวมตลาดเงิน</t>
  </si>
  <si>
    <t>0201500182</t>
  </si>
  <si>
    <t>0201500183</t>
  </si>
  <si>
    <t>0201500033</t>
  </si>
  <si>
    <t>0201500034</t>
  </si>
  <si>
    <t>0201500035</t>
  </si>
  <si>
    <t>0201500036</t>
  </si>
  <si>
    <t>0201500037</t>
  </si>
  <si>
    <t>0201500038</t>
  </si>
  <si>
    <t>นิติบุคคลในต่างประเทศ</t>
  </si>
  <si>
    <t>ยอดคงค้างสิ้นงวด
(ราคาทุน)</t>
  </si>
  <si>
    <t>ค่าเผื่อการปรับราคา</t>
  </si>
  <si>
    <t>รายได้ค้างรับ</t>
  </si>
  <si>
    <t xml:space="preserve">ยอดคงค้างสิ้นงวด </t>
  </si>
  <si>
    <t>ดอกเบี้ยค้างรับ /ค้างจ่าย</t>
  </si>
  <si>
    <t>ยอดตัดหนี้สูญ</t>
  </si>
  <si>
    <t>0201400352</t>
  </si>
  <si>
    <t>1. ด้านสินทรัพย์</t>
  </si>
  <si>
    <t>0201400001</t>
  </si>
  <si>
    <t>1.1 เงินฝาก</t>
  </si>
  <si>
    <t>0201400002</t>
  </si>
  <si>
    <t>กระแสรายวัน</t>
  </si>
  <si>
    <t>0201400004</t>
  </si>
  <si>
    <t>สถาบันรับฝากเงินอื่น</t>
  </si>
  <si>
    <t>0201400005</t>
  </si>
  <si>
    <t>0201400006</t>
  </si>
  <si>
    <t>ออมทรัพย์</t>
  </si>
  <si>
    <t>0201400008</t>
  </si>
  <si>
    <t>0201400009</t>
  </si>
  <si>
    <t>0201400010</t>
  </si>
  <si>
    <t>0201400012</t>
  </si>
  <si>
    <t>0201400013</t>
  </si>
  <si>
    <t>0201400353</t>
  </si>
  <si>
    <t>ประจำ อายุเกิน 1 ปี และมีอายุคงเหลือน้อยกว่า 1 ปี</t>
  </si>
  <si>
    <t>0201400354</t>
  </si>
  <si>
    <t>0201400355</t>
  </si>
  <si>
    <t>0201400356</t>
  </si>
  <si>
    <t>ประจำ อายุเกิน 1 ปี และมีอายุคงเหลือมากกว่า 1 ปี</t>
  </si>
  <si>
    <t>0201400357</t>
  </si>
  <si>
    <t>0201400358</t>
  </si>
  <si>
    <t>0201400014</t>
  </si>
  <si>
    <t>บัตรเงินฝาก อายุไม่เกิน 1 ปี</t>
  </si>
  <si>
    <t>0201400016</t>
  </si>
  <si>
    <t>0201400017</t>
  </si>
  <si>
    <t>0201400018</t>
  </si>
  <si>
    <t>0201400020</t>
  </si>
  <si>
    <t>0201400021</t>
  </si>
  <si>
    <t>0201400359</t>
  </si>
  <si>
    <t>บัตรเงินฝาก อายุเกิน 1 ปี และมีอายุคงเหลือมากกว่า 1 ปี</t>
  </si>
  <si>
    <t>0201400360</t>
  </si>
  <si>
    <t>0201400361</t>
  </si>
  <si>
    <t>0201400022</t>
  </si>
  <si>
    <t>1.2 เงินให้สินเชื่อ  (หลังหักรายได้รอการตัดบัญชี แต่ก่อนบวกดอกเบี้ยค้างรับ และก่อนหักค่าเผื่อหนี้สงสัยจะสูญ)</t>
  </si>
  <si>
    <t>0201400023</t>
  </si>
  <si>
    <t>ลูกหนี้ตามธุรกรรมสัญญาซื้อคืน (Private Repo)</t>
  </si>
  <si>
    <t>0201400024</t>
  </si>
  <si>
    <t>0201400025</t>
  </si>
  <si>
    <t>0201400026</t>
  </si>
  <si>
    <t>0201400029</t>
  </si>
  <si>
    <t>0201400030</t>
  </si>
  <si>
    <t>0201400031</t>
  </si>
  <si>
    <t>0201400032</t>
  </si>
  <si>
    <t>0201400033</t>
  </si>
  <si>
    <t>0201400034</t>
  </si>
  <si>
    <t>เงินให้สินเชื่อไม่เกิน 1 ปี</t>
  </si>
  <si>
    <t>0201400137</t>
  </si>
  <si>
    <t>0201400138</t>
  </si>
  <si>
    <t>0201400141</t>
  </si>
  <si>
    <t>0201400142</t>
  </si>
  <si>
    <t>0201400143</t>
  </si>
  <si>
    <t>0201400144</t>
  </si>
  <si>
    <t>0201400145</t>
  </si>
  <si>
    <t>0201400051</t>
  </si>
  <si>
    <t>0201400146</t>
  </si>
  <si>
    <t>0201400147</t>
  </si>
  <si>
    <t>0201400150</t>
  </si>
  <si>
    <t>0201400151</t>
  </si>
  <si>
    <t>0201400152</t>
  </si>
  <si>
    <t>0201400153</t>
  </si>
  <si>
    <t>0201400154</t>
  </si>
  <si>
    <t>0201400362</t>
  </si>
  <si>
    <t>เงินให้สินเชื่อเกินกว่า 1 ปี และมีอายุคงเหลือมากกว่า 1 ปี</t>
  </si>
  <si>
    <t>0201400363</t>
  </si>
  <si>
    <t>0201400364</t>
  </si>
  <si>
    <t>0201400365</t>
  </si>
  <si>
    <t>0201400366</t>
  </si>
  <si>
    <t>0201400367</t>
  </si>
  <si>
    <t>0201400368</t>
  </si>
  <si>
    <t>0201400369</t>
  </si>
  <si>
    <t>0201400370</t>
  </si>
  <si>
    <t>2. ด้านหนี้สิน</t>
  </si>
  <si>
    <t>0201400068</t>
  </si>
  <si>
    <t>2.1 เงินกู้ยืม</t>
  </si>
  <si>
    <t>0201400080</t>
  </si>
  <si>
    <t xml:space="preserve"> เงินกู้ยืมไม่เกิน 1 ปี</t>
  </si>
  <si>
    <t>0201400081</t>
  </si>
  <si>
    <t>0201400082</t>
  </si>
  <si>
    <t>0201400083</t>
  </si>
  <si>
    <t>0201400086</t>
  </si>
  <si>
    <t>0201400087</t>
  </si>
  <si>
    <t>0201400088</t>
  </si>
  <si>
    <t>0201400090</t>
  </si>
  <si>
    <t>0201400091</t>
  </si>
  <si>
    <t>0201400092</t>
  </si>
  <si>
    <t>0201400093</t>
  </si>
  <si>
    <t>0201400094</t>
  </si>
  <si>
    <t>0201400095</t>
  </si>
  <si>
    <t>0201400098</t>
  </si>
  <si>
    <t>0201400099</t>
  </si>
  <si>
    <t>0201400100</t>
  </si>
  <si>
    <t>0201400102</t>
  </si>
  <si>
    <t>0201400103</t>
  </si>
  <si>
    <t>0201400371</t>
  </si>
  <si>
    <t>เงินกู้ยืมเกิน 1 ปี และมีอายุคงเหลือมากกว่า 1 ปี</t>
  </si>
  <si>
    <t>0201400372</t>
  </si>
  <si>
    <t>0201400373</t>
  </si>
  <si>
    <t>0201400374</t>
  </si>
  <si>
    <t>0201400375</t>
  </si>
  <si>
    <t>0201400376</t>
  </si>
  <si>
    <t>0201400377</t>
  </si>
  <si>
    <t>0201400378</t>
  </si>
  <si>
    <t>0201400379</t>
  </si>
  <si>
    <t>0201400104</t>
  </si>
  <si>
    <t>2.2 หุ้นกู้และตราสารหนี้อื่น</t>
  </si>
  <si>
    <t>0201400105</t>
  </si>
  <si>
    <t xml:space="preserve"> หุ้นกู้และตราสารหนี้อื่นอายุไม่เกิน 1 ปี</t>
  </si>
  <si>
    <t>0201400106</t>
  </si>
  <si>
    <t>0201400107</t>
  </si>
  <si>
    <t>0201400108</t>
  </si>
  <si>
    <t>0201400111</t>
  </si>
  <si>
    <t>0201400112</t>
  </si>
  <si>
    <t>0201400113</t>
  </si>
  <si>
    <t>0201400114</t>
  </si>
  <si>
    <t>สถาบันไม่หากำไร</t>
  </si>
  <si>
    <t>0201400115</t>
  </si>
  <si>
    <t>0201400116</t>
  </si>
  <si>
    <t>0201400117</t>
  </si>
  <si>
    <t>0201400118</t>
  </si>
  <si>
    <t>0201400119</t>
  </si>
  <si>
    <t>0201400120</t>
  </si>
  <si>
    <t>0201400123</t>
  </si>
  <si>
    <t>0201400124</t>
  </si>
  <si>
    <t>0201400125</t>
  </si>
  <si>
    <t>0201400126</t>
  </si>
  <si>
    <t>0201400127</t>
  </si>
  <si>
    <t>0201400128</t>
  </si>
  <si>
    <t>0201400380</t>
  </si>
  <si>
    <t xml:space="preserve"> หุ้นกู้และตราสารหนี้อื่น อายุเกิน 1 ปี  และมีอายุคงเหลือมากกว่า 1 ปี</t>
  </si>
  <si>
    <t>0201400381</t>
  </si>
  <si>
    <t>0201400382</t>
  </si>
  <si>
    <t>0201400383</t>
  </si>
  <si>
    <t>0201400384</t>
  </si>
  <si>
    <t>0201400385</t>
  </si>
  <si>
    <t>0201400386</t>
  </si>
  <si>
    <t>0201400387</t>
  </si>
  <si>
    <t>0201400388</t>
  </si>
  <si>
    <t>0201400389</t>
  </si>
  <si>
    <t>วิธีการป้อนข้อมูล</t>
  </si>
  <si>
    <t>ชื่อบริษัท</t>
  </si>
  <si>
    <t>รวมสินทรัพย์</t>
  </si>
  <si>
    <t>1. เงินสดและรายการเทียบเท่าเงินสด</t>
  </si>
  <si>
    <t>2. เงินฝากสถาบันการเงิน</t>
  </si>
  <si>
    <t>1.2 รายได้จากการขาย ค่าธรรมเนียม หรือการให้บริการ</t>
  </si>
  <si>
    <t>รวมหนี้สินและส่วนของเจ้าของ</t>
  </si>
  <si>
    <t>รวมหนี้สิน</t>
  </si>
  <si>
    <t>0774300301</t>
  </si>
  <si>
    <t>0774300302</t>
  </si>
  <si>
    <t>0774300303</t>
  </si>
  <si>
    <t>0774300304</t>
  </si>
  <si>
    <t>0774300305</t>
  </si>
  <si>
    <t>0774300306</t>
  </si>
  <si>
    <t>0774300307</t>
  </si>
  <si>
    <t>0774300308</t>
  </si>
  <si>
    <t>0774300309</t>
  </si>
  <si>
    <t>0774300310</t>
  </si>
  <si>
    <t>0774300311</t>
  </si>
  <si>
    <t>0774300312</t>
  </si>
  <si>
    <t>0774300313</t>
  </si>
  <si>
    <t>0774300314</t>
  </si>
  <si>
    <t>0774300315</t>
  </si>
  <si>
    <t>0774300316</t>
  </si>
  <si>
    <t>0774300317</t>
  </si>
  <si>
    <t>0774300318</t>
  </si>
  <si>
    <t>0774300319</t>
  </si>
  <si>
    <t>0774300320</t>
  </si>
  <si>
    <t>0774300321</t>
  </si>
  <si>
    <t>0774300322</t>
  </si>
  <si>
    <t>0774300323</t>
  </si>
  <si>
    <t>0774300324</t>
  </si>
  <si>
    <t>0774300325</t>
  </si>
  <si>
    <t>0774300326</t>
  </si>
  <si>
    <t>0774300327</t>
  </si>
  <si>
    <t>0774300328</t>
  </si>
  <si>
    <t>0774300329</t>
  </si>
  <si>
    <t>0774300330</t>
  </si>
  <si>
    <t>0774300331</t>
  </si>
  <si>
    <t>0774300332</t>
  </si>
  <si>
    <t>0774300333</t>
  </si>
  <si>
    <t>0774300334</t>
  </si>
  <si>
    <t>0774300335</t>
  </si>
  <si>
    <t>0774300336</t>
  </si>
  <si>
    <t>0774300337</t>
  </si>
  <si>
    <t>0774300338</t>
  </si>
  <si>
    <t>0774300339</t>
  </si>
  <si>
    <t>3. ลูกหนี้การค้า</t>
  </si>
  <si>
    <t>4. สินค้าคงเหลือ</t>
  </si>
  <si>
    <t>5. เงินลงทุนสุทธิ</t>
  </si>
  <si>
    <t>5.1 เงินลงทุนในลูกหนี้</t>
  </si>
  <si>
    <r>
      <t xml:space="preserve">5.2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 ค่าเผื่อการปรับมูลค่าของเงินลงทุนในลูกหนี้</t>
    </r>
  </si>
  <si>
    <t>5.4 เงินลงทุนในตราสารหนี้</t>
  </si>
  <si>
    <r>
      <t xml:space="preserve">5.5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ค่าเผื่อการปรับมูลค่าของเงินลงทุนในตราสารหนี้</t>
    </r>
  </si>
  <si>
    <t>5.7 เงินลงทุนในตราสารทุน</t>
  </si>
  <si>
    <r>
      <t xml:space="preserve">5.8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ค่าเผื่อการปรับมูลค่าของเงินลงทุนในตราสารทุน</t>
    </r>
  </si>
  <si>
    <t>6.  เงินให้สินเชื่อและดอกเบี้ยค้างรับสุทธิ</t>
  </si>
  <si>
    <t>6.1 เงินให้สินเชื่อส่วนบุคคลภายใต้การกำกับที่มิใช่สินเชื่อที่มีทะเบียนรถเป็นประกันสุทธิ</t>
  </si>
  <si>
    <t>6.1.1 เงินให้สินเชื่อ</t>
  </si>
  <si>
    <t>6.2 เงินให้สินเชื่อส่วนบุคคลภายใต้การกำกับประเภทสินเชื่อที่มีทะเบียนรถเป็นประกันสุทธิ</t>
  </si>
  <si>
    <t>6.2.1 เงินให้สินเชื่อ</t>
  </si>
  <si>
    <t xml:space="preserve">6.3 เงินให้สินเชื่ออื่นสุทธิ </t>
  </si>
  <si>
    <t>6.3.1 เงินให้สินเชื่อ</t>
  </si>
  <si>
    <t>7.  ทรัพย์สินรอการขายสุทธิ</t>
  </si>
  <si>
    <t>7.1 ทรัพย์สินที่ได้จากการรับซื้อหรือรับโอนหรือรับชำระหนี้</t>
  </si>
  <si>
    <t>7.1.1 อสังหาริมทรัพย์</t>
  </si>
  <si>
    <t>7.1.2 สังหาริมทรัพย์</t>
  </si>
  <si>
    <t>7.2 อื่น ๆ</t>
  </si>
  <si>
    <t>8.  ที่ดิน อาคาร และอุปกรณ์สุทธิ</t>
  </si>
  <si>
    <t>8.1 ที่ดินสุทธิ</t>
  </si>
  <si>
    <t>8.1.1 ราคาทุนเดิม</t>
  </si>
  <si>
    <t>8.1.2 ส่วนที่ตีราคาเพิ่ม</t>
  </si>
  <si>
    <t>8.2 อาคารสุทธิ</t>
  </si>
  <si>
    <t>8.2.1 ราคาทุนเดิม</t>
  </si>
  <si>
    <t>8.2.2 ส่วนที่ตีราคาเพิ่ม</t>
  </si>
  <si>
    <t>8.3 อุปกรณ์สุทธิ</t>
  </si>
  <si>
    <t>8.3.1 ราคาทุนเดิม</t>
  </si>
  <si>
    <t>8.4 อื่น ๆ สุทธิ</t>
  </si>
  <si>
    <t>8.4.1 ราคาทุนเดิม</t>
  </si>
  <si>
    <t>9.  ค่าความนิยมและสินทรัพย์ไม่มีตัวตนอื่นสุทธิ</t>
  </si>
  <si>
    <t>9.1 ค่าความนิยมสุทธิ</t>
  </si>
  <si>
    <t>9.1.1 ค่าความนิยม</t>
  </si>
  <si>
    <t>9.2 สินทรัพย์ไม่มีตัวตนอื่นสุทธิ</t>
  </si>
  <si>
    <t>9.2.1 ราคาทุนเดิม</t>
  </si>
  <si>
    <t>9.2.2 ส่วนที่ตีราคาเพิ่ม</t>
  </si>
  <si>
    <t>10.  สินทรัพย์อื่นสุทธิ</t>
  </si>
  <si>
    <t>10.1 ค่าใช้จ่ายล่วงหน้าและรายจ่ายรอการตัดบัญชี</t>
  </si>
  <si>
    <t>10.2 รายได้ค้างรับ</t>
  </si>
  <si>
    <t>11. เจ้าหนี้การค้า</t>
  </si>
  <si>
    <t>12.  เงินกู้ยืม</t>
  </si>
  <si>
    <t>12.1 จากสถาบันการเงิน</t>
  </si>
  <si>
    <t>12.1.1 ในประเทศ</t>
  </si>
  <si>
    <t>12.1.2 ต่างประเทศ</t>
  </si>
  <si>
    <t>12.2 อื่น</t>
  </si>
  <si>
    <t>12.2.1 ในประเทศ</t>
  </si>
  <si>
    <t>12.2.2 ต่างประเทศ</t>
  </si>
  <si>
    <t>13. หุ้นกู้และตราสารหนี้ที่ออก</t>
  </si>
  <si>
    <t>14. ประมาณการหนี้สิน</t>
  </si>
  <si>
    <t>14.1 ประมาณการหนี้สินสำหรับโครงการผลประโยชน์ของพนักงาน</t>
  </si>
  <si>
    <t>15. หนี้สินอื่น</t>
  </si>
  <si>
    <t>15.1 เงินมัดจำและเงินประกัน</t>
  </si>
  <si>
    <t>15.2 ภาษีและค่าใช้จ่ายค้างจ่าย</t>
  </si>
  <si>
    <t>15.3 ดอกเบี้ยค้างจ่าย</t>
  </si>
  <si>
    <t>15.4 เงินสมทบกองทุนสำรองเลี้ยงชีพและประกันสังคม</t>
  </si>
  <si>
    <t>15.5 หนี้สินภาษีเงินได้รอการตัดบัญชี</t>
  </si>
  <si>
    <t>16.  ส่วนของเจ้าของ</t>
  </si>
  <si>
    <t>16.1 ทุนที่ออกและชำระแล้ว</t>
  </si>
  <si>
    <t>16.1.1 หุ้นบุริมสิทธิ</t>
  </si>
  <si>
    <t>16.1.2 หุ้นสามัญ</t>
  </si>
  <si>
    <t>16.2 ใบสำคัญแสดงสิทธิที่จะซื้อหุ้น</t>
  </si>
  <si>
    <t>16.3.1 ส่วนเกิน (ต่ำกว่า) มูลค่าหุ้นบุริมสิทธิ</t>
  </si>
  <si>
    <t>16.3.2 ส่วนเกิน (ต่ำกว่า) มูลค่าหุ้นสามัญ</t>
  </si>
  <si>
    <t>17.  ทุนจดทะเบียน</t>
  </si>
  <si>
    <t>17.1 หุ้นบุริมสิทธิ</t>
  </si>
  <si>
    <t>17.1.1 จำนวนหุ้น (หุ้น)</t>
  </si>
  <si>
    <t>17.1.2 มูลค่าที่ตราไว้ (บาท)</t>
  </si>
  <si>
    <t>17.2 หุ้นสามัญ</t>
  </si>
  <si>
    <t>17.2.1 จำนวนหุ้น (หุ้น)</t>
  </si>
  <si>
    <t>17.2.2 มูลค่าที่ตราไว้ (บาท)</t>
  </si>
  <si>
    <t>0201300701</t>
  </si>
  <si>
    <t>0201300702</t>
  </si>
  <si>
    <t>0201300703</t>
  </si>
  <si>
    <t>0201300771</t>
  </si>
  <si>
    <t>0201300772</t>
  </si>
  <si>
    <t>0201300773</t>
  </si>
  <si>
    <t>0201300774</t>
  </si>
  <si>
    <t>0201300775</t>
  </si>
  <si>
    <t>0201300776</t>
  </si>
  <si>
    <t>0201300777</t>
  </si>
  <si>
    <t>0201300770</t>
  </si>
  <si>
    <t>0201300778</t>
  </si>
  <si>
    <t>0201300779</t>
  </si>
  <si>
    <t>0201300780</t>
  </si>
  <si>
    <t>0201300782</t>
  </si>
  <si>
    <t>0201300783</t>
  </si>
  <si>
    <t>0201300784</t>
  </si>
  <si>
    <t>0201300785</t>
  </si>
  <si>
    <t>0201300786</t>
  </si>
  <si>
    <t>0201300787</t>
  </si>
  <si>
    <t>0201300789</t>
  </si>
  <si>
    <t>0201300790</t>
  </si>
  <si>
    <t>0201300791</t>
  </si>
  <si>
    <t>0201300792</t>
  </si>
  <si>
    <t>0201300793</t>
  </si>
  <si>
    <t>0201300794</t>
  </si>
  <si>
    <t>0201300795</t>
  </si>
  <si>
    <t>0201300796</t>
  </si>
  <si>
    <t>0201300797</t>
  </si>
  <si>
    <t>0201300798</t>
  </si>
  <si>
    <t>0201300799</t>
  </si>
  <si>
    <t>0201300800</t>
  </si>
  <si>
    <t>0201300801</t>
  </si>
  <si>
    <t>0201300802</t>
  </si>
  <si>
    <t>0201300803</t>
  </si>
  <si>
    <t>0201300804</t>
  </si>
  <si>
    <t>0201300805</t>
  </si>
  <si>
    <t>0201300806</t>
  </si>
  <si>
    <t>0201300807</t>
  </si>
  <si>
    <t>0201300808</t>
  </si>
  <si>
    <t>0201300809</t>
  </si>
  <si>
    <t>0201300810</t>
  </si>
  <si>
    <t>0201300811</t>
  </si>
  <si>
    <t>0201300812</t>
  </si>
  <si>
    <t>0201300813</t>
  </si>
  <si>
    <t>0201300814</t>
  </si>
  <si>
    <t>0201300815</t>
  </si>
  <si>
    <t>0201300816</t>
  </si>
  <si>
    <t>0201300817</t>
  </si>
  <si>
    <t>0201300818</t>
  </si>
  <si>
    <t>0201300763</t>
  </si>
  <si>
    <t>0201300764</t>
  </si>
  <si>
    <t>0201300765</t>
  </si>
  <si>
    <t>0201300767</t>
  </si>
  <si>
    <t>0201300768</t>
  </si>
  <si>
    <t>0201300754</t>
  </si>
  <si>
    <t>0201300755</t>
  </si>
  <si>
    <t>0201300756</t>
  </si>
  <si>
    <t>0201300757</t>
  </si>
  <si>
    <t>0201300758</t>
  </si>
  <si>
    <t>0201300759</t>
  </si>
  <si>
    <t>0201300760</t>
  </si>
  <si>
    <t>0201300761</t>
  </si>
  <si>
    <t>0201300762</t>
  </si>
  <si>
    <t>0201300736</t>
  </si>
  <si>
    <t>0201300737</t>
  </si>
  <si>
    <t>0201300738</t>
  </si>
  <si>
    <t>0201300739</t>
  </si>
  <si>
    <t>0201300740</t>
  </si>
  <si>
    <t>0201300741</t>
  </si>
  <si>
    <t>0201300742</t>
  </si>
  <si>
    <t>0201300743</t>
  </si>
  <si>
    <t>0201300744</t>
  </si>
  <si>
    <t>0201300745</t>
  </si>
  <si>
    <t>0201300746</t>
  </si>
  <si>
    <t>0201300747</t>
  </si>
  <si>
    <t>0201300748</t>
  </si>
  <si>
    <t>0201300749</t>
  </si>
  <si>
    <t>0201300750</t>
  </si>
  <si>
    <t>0201300751</t>
  </si>
  <si>
    <t>0201300752</t>
  </si>
  <si>
    <t>0201300753</t>
  </si>
  <si>
    <t>0201300730</t>
  </si>
  <si>
    <t>0201300731</t>
  </si>
  <si>
    <t>0201300732</t>
  </si>
  <si>
    <t>0201300733</t>
  </si>
  <si>
    <t>0201300734</t>
  </si>
  <si>
    <t>0201300735</t>
  </si>
  <si>
    <t>0201300714</t>
  </si>
  <si>
    <t>0201300715</t>
  </si>
  <si>
    <t>0201300716</t>
  </si>
  <si>
    <t>0201300717</t>
  </si>
  <si>
    <t>0201300718</t>
  </si>
  <si>
    <t>0201300719</t>
  </si>
  <si>
    <t>0201300720</t>
  </si>
  <si>
    <t>0201300721</t>
  </si>
  <si>
    <t>0201300722</t>
  </si>
  <si>
    <t>0201300723</t>
  </si>
  <si>
    <t>0201300724</t>
  </si>
  <si>
    <t>0201300725</t>
  </si>
  <si>
    <t>0201300726</t>
  </si>
  <si>
    <t>0201300727</t>
  </si>
  <si>
    <t>0201300728</t>
  </si>
  <si>
    <t>0201300729</t>
  </si>
  <si>
    <t>0201300704</t>
  </si>
  <si>
    <t>0201300705</t>
  </si>
  <si>
    <t>0201300706</t>
  </si>
  <si>
    <t>0201300707</t>
  </si>
  <si>
    <t>0201300708</t>
  </si>
  <si>
    <t>0201300709</t>
  </si>
  <si>
    <t>0201300710</t>
  </si>
  <si>
    <t>0201300711</t>
  </si>
  <si>
    <t>0201300712</t>
  </si>
  <si>
    <t>0201300713</t>
  </si>
  <si>
    <t>เงินลงทุนในตราสารทุนหมุนเวียน</t>
  </si>
  <si>
    <t>เงินลงทุนในตราสารทุนไม่หมุนเวียน</t>
  </si>
  <si>
    <t xml:space="preserve">         กองทุนรวมอื่น ที่ไม่ใช่กองทุนรวมตลาดเงิน</t>
  </si>
  <si>
    <t xml:space="preserve">    เงินลงทุนในตราสารทุนอื่น</t>
  </si>
  <si>
    <t>16.3 ส่วนเกิน (ต่ำกว่า) มูลค่าหุ้น</t>
  </si>
  <si>
    <t>10.3 ลูกหนี้อื่น (หมุนเวียน)</t>
  </si>
  <si>
    <t>15.6 หนี้สินอื่น ๆ (หมุนเวียน)</t>
  </si>
  <si>
    <t xml:space="preserve">10.5 สิทธิการเช่าที่ดินและอาคารสุทธิ </t>
  </si>
  <si>
    <t>10.6 สินทรัพย์ภาษีเงินได้รอการตัดบัญชี</t>
  </si>
  <si>
    <t>10.7 อสังหาริมทรัพย์เพื่อการลงทุน</t>
  </si>
  <si>
    <t>10.8 สินทรัพย์อื่น ๆ (หมุนเวียน)</t>
  </si>
  <si>
    <t>10.9 สินทรัพย์อื่น ๆ (ไม่หมุนเวียน)</t>
  </si>
  <si>
    <t>10.4 ลูกหนี้อื่น (ไม่หมุนเวียน)</t>
  </si>
  <si>
    <t>15.7 หนี้สินอื่น ๆ (ไม่หมุนเวียน)</t>
  </si>
  <si>
    <t>16.5 องค์ประกอบอื่นของส่วนของเจ้าของ</t>
  </si>
  <si>
    <t>16.4 ส่วนเกินทุนหุ้นทุนซื้อคืน</t>
  </si>
  <si>
    <t>16.5.1 ส่วนเกินทุนจากการตีราคาสินทรัพย์</t>
  </si>
  <si>
    <t>16.5.2 ส่วนเกิน (ต่ำกว่า) ทุนจากการเปลี่ยนแปลงมูลค่าเงินลงทุน</t>
  </si>
  <si>
    <t>16.5.3 อื่น ๆ</t>
  </si>
  <si>
    <t>16.6 กำไร (ขาดทุน) สะสม</t>
  </si>
  <si>
    <t>16.6.1 จัดสรรแล้ว</t>
  </si>
  <si>
    <t>16.6.1.1 ทุนสำรองตามกฎหมาย</t>
  </si>
  <si>
    <t>16.6.1.2 อื่น ๆ</t>
  </si>
  <si>
    <t>16.6.1.3 คงเหลือหลังจากการจัดสรร</t>
  </si>
  <si>
    <t>16.6.2 ยังไม่ได้จัดสรร</t>
  </si>
  <si>
    <t>16.6.2.1 กำไร (ขาดทุน) สุทธิงวดบัญชีก่อนที่ยังไม่ได้จัดสรร</t>
  </si>
  <si>
    <t>16.6.2.2 กำไร (ขาดทุน) ระหว่างงวด</t>
  </si>
  <si>
    <t>16.6.2.3 อื่น ๆ</t>
  </si>
  <si>
    <t>14.2 ประมาณการหนี้สินอื่นระยะสั้น</t>
  </si>
  <si>
    <t>14.3 ประมาณการหนี้สินอื่นระยะยาว</t>
  </si>
  <si>
    <t>1. รายได้รวม</t>
  </si>
  <si>
    <t>2. ค่าใช้จ่ายรวม</t>
  </si>
  <si>
    <t>จำนวนหุ้น</t>
  </si>
  <si>
    <t>หน่วย: หุ้น</t>
  </si>
  <si>
    <t>จำนวนคน</t>
  </si>
  <si>
    <t>0774300340</t>
  </si>
  <si>
    <t>0201500184</t>
  </si>
  <si>
    <t>0201500185</t>
  </si>
  <si>
    <t>0201500186</t>
  </si>
  <si>
    <t>0201500187</t>
  </si>
  <si>
    <t>0201500188</t>
  </si>
  <si>
    <t>0201500189</t>
  </si>
  <si>
    <t>0201500190</t>
  </si>
  <si>
    <t>0201500191</t>
  </si>
  <si>
    <t>0201500192</t>
  </si>
  <si>
    <t>0201500193</t>
  </si>
  <si>
    <t>0201500194</t>
  </si>
  <si>
    <t>0201500195</t>
  </si>
  <si>
    <t>0201300819</t>
  </si>
  <si>
    <t>0201300820</t>
  </si>
  <si>
    <t>0201300821</t>
  </si>
  <si>
    <t>0201300822</t>
  </si>
  <si>
    <t>0201300823</t>
  </si>
  <si>
    <t>0201300824</t>
  </si>
  <si>
    <t>0201300825</t>
  </si>
  <si>
    <t>0201300826</t>
  </si>
  <si>
    <t>0201300827</t>
  </si>
  <si>
    <t>0201300828</t>
  </si>
  <si>
    <t>0201300829</t>
  </si>
  <si>
    <t>0201300830</t>
  </si>
  <si>
    <t>0201300831</t>
  </si>
  <si>
    <t>0201300832</t>
  </si>
  <si>
    <t>หน่วย: คน</t>
  </si>
  <si>
    <t>sheet ชื่อ "อ่านก่อนใช้"</t>
  </si>
  <si>
    <t>เป็น sheet แนะนำวิธีการใช้งาน</t>
  </si>
  <si>
    <t>sheet ชื่อ "ผู้ส่งข้อมูล"</t>
  </si>
  <si>
    <t>เป็น sheet สำหรับป้อนรายละเอียดของผู้รายงานและงวดข้อมูล</t>
  </si>
  <si>
    <t>sheet ชื่อ "FPN"</t>
  </si>
  <si>
    <t xml:space="preserve">เป็น sheet สำหรับข้อมูลแบบรายงานฐานะการเงิน </t>
  </si>
  <si>
    <t>sheet ชื่อ "CIN"</t>
  </si>
  <si>
    <t>เป็น sheet สำหรับข้อมูลแบบรายงานผลการดำเนินงาน</t>
  </si>
  <si>
    <t>sheet ชื่อ "DLN"</t>
  </si>
  <si>
    <t>sheet ชื่อ "IVN"</t>
  </si>
  <si>
    <t>รหัสประจำตัวผู้รายงาน</t>
  </si>
  <si>
    <t>งวดของชุดข้อมูล (DD-MM-YYYY)</t>
  </si>
  <si>
    <t>วัน</t>
  </si>
  <si>
    <t>กรุณาเลือก</t>
  </si>
  <si>
    <t xml:space="preserve">  เดือน</t>
  </si>
  <si>
    <t>ปี ค.ศ.</t>
  </si>
  <si>
    <t>List ผู้ส่งข้อมูล</t>
  </si>
  <si>
    <t>รหัส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</si>
  <si>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</si>
  <si>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</si>
  <si>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</si>
  <si>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</si>
  <si>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</si>
  <si>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</si>
  <si>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</si>
  <si>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</si>
  <si>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</si>
  <si>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</si>
  <si>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</si>
  <si>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</si>
  <si>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บริษัท มี แคปปิตอล จำกัด</t>
  </si>
  <si>
    <t>0105526053562</t>
  </si>
  <si>
    <t>บริษัท ลัคกี้ ลีสซิ่ง จำกัด</t>
  </si>
  <si>
    <t>0105558020821</t>
  </si>
  <si>
    <t>บริษัท แท็กซี่ โอเค จำกัด</t>
  </si>
  <si>
    <t>0105558082100</t>
  </si>
  <si>
    <t>บริษัท ฟอร์ท สมาร์ท แคปปิตอล จำกัด</t>
  </si>
  <si>
    <t>0105559144371</t>
  </si>
  <si>
    <t>บริษัท แอพเพิล แคช จำกัด</t>
  </si>
  <si>
    <t>0105562005459</t>
  </si>
  <si>
    <t>บริษัท สบายใจมันนี่ จำกัด</t>
  </si>
  <si>
    <t>0105562025743</t>
  </si>
  <si>
    <t>บริษัท ศรีสวัสดิ์ แคปปิตอล จำกัด</t>
  </si>
  <si>
    <t>0105562089148</t>
  </si>
  <si>
    <t>บริษัท เคทีซี นาโน จำกัด</t>
  </si>
  <si>
    <t>0105562092165</t>
  </si>
  <si>
    <t>บริษัท แรพพิด แคปปิตอล จำกัด</t>
  </si>
  <si>
    <t>0105562147865</t>
  </si>
  <si>
    <t>บริษัท มันนิกซ์ จำกัด</t>
  </si>
  <si>
    <t>0105563003603</t>
  </si>
  <si>
    <t>บริษัท เอเอสเอ็น โบรกเกอร์ จำกัด (มหาชน)</t>
  </si>
  <si>
    <t>0107558000270</t>
  </si>
  <si>
    <t>บริษัท มิตรสิบ เสกเงิน จำกัด</t>
  </si>
  <si>
    <t>0115562015543</t>
  </si>
  <si>
    <t>บริษัท สตาร์ มันนี่ จำกัด</t>
  </si>
  <si>
    <t>0225559000831</t>
  </si>
  <si>
    <t>บริษัท สินธร แคปปิตอล จำกัด</t>
  </si>
  <si>
    <t>0305547000814</t>
  </si>
  <si>
    <t>บริษัท สหะพืชผล แคปปิตอล จำกัด</t>
  </si>
  <si>
    <t>0405561000051</t>
  </si>
  <si>
    <t>บริษัท บ้านไผ่ ลิสซิ่ง จำกัด</t>
  </si>
  <si>
    <t>0405562002163</t>
  </si>
  <si>
    <t>บริษัท มิตรสินด่วน จำกัด</t>
  </si>
  <si>
    <t>0505545000998</t>
  </si>
  <si>
    <t>บริษัท ใจกว้าง เอเชีย ธนพัฒน์ จำกัด</t>
  </si>
  <si>
    <t>0515559000987</t>
  </si>
  <si>
    <t>บริษัท ลิสซิ่ง ทรัพย์สยาม จำกัด</t>
  </si>
  <si>
    <t>0545547000065</t>
  </si>
  <si>
    <t>บริษัท เอส-สปีด ลิสซิ่ง จำกัด</t>
  </si>
  <si>
    <t>0605559000986</t>
  </si>
  <si>
    <t>บริษัท ชัยฤทธิ์ ลีสซิ่ง 58 จำกัด</t>
  </si>
  <si>
    <t>0645558000061</t>
  </si>
  <si>
    <t>บริษัท สบาย สบาย ลิสซิ่ง จำกัด</t>
  </si>
  <si>
    <t>0655558001059</t>
  </si>
  <si>
    <t>บริษัท ว.พรรณเชษฐ์ จำกัด</t>
  </si>
  <si>
    <t>0665538000146</t>
  </si>
  <si>
    <t>บริษัท มาร์โค ธุรกิจ จำกัด</t>
  </si>
  <si>
    <t>0705543000557</t>
  </si>
  <si>
    <t>บริษัท ทรัพย์กมล ลิสซิ่ง จำกัด</t>
  </si>
  <si>
    <t>0715542000499</t>
  </si>
  <si>
    <t>บริษัท ชูเกียรติ พร๊อพเพอร์ตี้ จำกัด</t>
  </si>
  <si>
    <t>0815559000291</t>
  </si>
  <si>
    <t>บริษัท พี.ซี.ทาวเวอร์ แอนด์ พร็อพเพอร์ตี้ (1996) จำกัด</t>
  </si>
  <si>
    <t>0845537000639</t>
  </si>
  <si>
    <t>บริษัท ชูเกียรติ พร๊อพเพอร์ตี้ สุราษฎร์ธานี จำกัด</t>
  </si>
  <si>
    <t>0845559001549</t>
  </si>
  <si>
    <t>บริษัท ชูเกียรติเอสเตท จำกัด</t>
  </si>
  <si>
    <t>0905559000991</t>
  </si>
  <si>
    <t>บริษัท แมคคาเล กรุ๊พ จำกัด (มหาชน)</t>
  </si>
  <si>
    <t>307</t>
  </si>
  <si>
    <t>บริษัท สหไพบูลย์ (2558) จำกัด</t>
  </si>
  <si>
    <t>308</t>
  </si>
  <si>
    <t>บริษัท ไอร่า แอนด์ ไอฟุล จำกัด (มหาชน)</t>
  </si>
  <si>
    <t>309</t>
  </si>
  <si>
    <t>บริษัท ไมด้า ลิสซิ่ง จำกัด (มหาชน)</t>
  </si>
  <si>
    <t>312</t>
  </si>
  <si>
    <t>บริษัท โดเมสติค แคปปิตอล 2015 จำกัด</t>
  </si>
  <si>
    <t>313</t>
  </si>
  <si>
    <t>บริษัท ไอทีทีพี จำกัด</t>
  </si>
  <si>
    <t>314</t>
  </si>
  <si>
    <t>บริษัท ทีเค เงินทันใจ จำกัด</t>
  </si>
  <si>
    <t>315</t>
  </si>
  <si>
    <t xml:space="preserve">บริษัท เจ ฟินเทค จำกัด </t>
  </si>
  <si>
    <t>316</t>
  </si>
  <si>
    <t>บริษัท พี.เอส.เอ็น.ลิสซิ่ง จำกัด</t>
  </si>
  <si>
    <t>319</t>
  </si>
  <si>
    <t>บริษัท เอเชียเจมส์ฟอร์ยู จำกัด</t>
  </si>
  <si>
    <t>321</t>
  </si>
  <si>
    <t>บริษัท จี แคปปิตอล จำกัด (มหาชน)</t>
  </si>
  <si>
    <t>322</t>
  </si>
  <si>
    <t>บริษัท เงินต่อยอด จำกัด</t>
  </si>
  <si>
    <t>325</t>
  </si>
  <si>
    <t>บริษัท ปิยะระยองกรุ๊ป จำกัด</t>
  </si>
  <si>
    <t>326</t>
  </si>
  <si>
    <t>บริษัท เอ.ที.ลีซซิ่ง จำกัด</t>
  </si>
  <si>
    <t>329</t>
  </si>
  <si>
    <t>บริษัท เงินแสนสบาย จำกัด</t>
  </si>
  <si>
    <t>330</t>
  </si>
  <si>
    <t>บริษัท แอสเซนด์ นาโน จำกัด</t>
  </si>
  <si>
    <t>335</t>
  </si>
  <si>
    <t>บริษัท ซีมันนี่ (แคปปิตอล) จำกัด</t>
  </si>
  <si>
    <t>336</t>
  </si>
  <si>
    <t>บริษัท นครหลวง แคปปิตอล จำกัด (มหาชน)</t>
  </si>
  <si>
    <t>341</t>
  </si>
  <si>
    <t>บริษัท เอเอเอ็ม แคปปิตอล เซอร์วิส จำกัด</t>
  </si>
  <si>
    <t>342</t>
  </si>
  <si>
    <t>บริษัท เธียรสุรัตน์ ลีสซิ่ง จำกัด</t>
  </si>
  <si>
    <t>347</t>
  </si>
  <si>
    <t>บริษัท เอเชีย เวลธ์ พลัส แมเนจเม้นท์ จำกัด</t>
  </si>
  <si>
    <t>350</t>
  </si>
  <si>
    <t>บริษัท วีซี เวลท์ จำกัด</t>
  </si>
  <si>
    <t>352</t>
  </si>
  <si>
    <t>บริษัท มีเดีย เซ็นเตอร์ จำกัด</t>
  </si>
  <si>
    <t>354</t>
  </si>
  <si>
    <t>บริษัท เอ็ม แคปปิตอล คอร์ปอเรชั่น จำกัด</t>
  </si>
  <si>
    <t>355</t>
  </si>
  <si>
    <t>บริษัท เงินเทอร์โบ จำกัด</t>
  </si>
  <si>
    <t>356</t>
  </si>
  <si>
    <t>บริษัท ควิก ลิสซิ่ง จำกัด</t>
  </si>
  <si>
    <t>357</t>
  </si>
  <si>
    <t>บริษัท ออโรร่า อินเตอร์เนชั่นแนล จำกัด</t>
  </si>
  <si>
    <t>368</t>
  </si>
  <si>
    <t>บริษัท จีเอชแอล (ประเทศไทย) จำกัด</t>
  </si>
  <si>
    <t>369</t>
  </si>
  <si>
    <t>บริษัท ชโย แคปปิตอล จำกัด</t>
  </si>
  <si>
    <t>370</t>
  </si>
  <si>
    <t>บริษัท เฮงลิสซิ่ง จำกัด</t>
  </si>
  <si>
    <t>373</t>
  </si>
  <si>
    <t>บริษัท จีฟิน เซอร์วิสเซส (ที) จำกัด</t>
  </si>
  <si>
    <t>375</t>
  </si>
  <si>
    <t>บริษัท ฟิน โกล จำกัด</t>
  </si>
  <si>
    <t>376</t>
  </si>
  <si>
    <t>บริษัท กสิกร ไลน์ จำกัด</t>
  </si>
  <si>
    <t>377</t>
  </si>
  <si>
    <t>บริษัท ลิ้ม สุขใจ จำกัด</t>
  </si>
  <si>
    <t>378</t>
  </si>
  <si>
    <t>บริษัท นาโน โอเค ร้อยเอ็ด จำกัด</t>
  </si>
  <si>
    <t>381</t>
  </si>
  <si>
    <t>บริษัท นิ่มลีสซิ่ง จำกัด</t>
  </si>
  <si>
    <t>382</t>
  </si>
  <si>
    <t>บริษัท อัมพวาธุรกิจ จำกัด</t>
  </si>
  <si>
    <t>383</t>
  </si>
  <si>
    <t>บริษัท ซีเอแอล ลิสซิ่ง จำกัด</t>
  </si>
  <si>
    <t>384</t>
  </si>
  <si>
    <t>บริษัท ไอลิส อินโนเวชั่น จำกัด</t>
  </si>
  <si>
    <t>385</t>
  </si>
  <si>
    <t>บริษัท เอสซีบี อบาคัส จำกัด</t>
  </si>
  <si>
    <t>386</t>
  </si>
  <si>
    <t>บริษัท  พรประเสริฐโมโตลิส  จำกัด</t>
  </si>
  <si>
    <t>387</t>
  </si>
  <si>
    <t>บริษัท บัตรกรุงไทย จำกัด (มหาชน)</t>
  </si>
  <si>
    <t>901</t>
  </si>
  <si>
    <t>บริษัท บัตรกรุงศรีอยุธยา จำกัด</t>
  </si>
  <si>
    <t>906</t>
  </si>
  <si>
    <t>บริษัท อิออน ธนสินทรัพย์ (ไทยแลนด์) จำกัด (มหาชน)</t>
  </si>
  <si>
    <t>907</t>
  </si>
  <si>
    <t>บริษัท เจเนอรัล คาร์ด เซอร์วิสเซส จำกัด</t>
  </si>
  <si>
    <t>908</t>
  </si>
  <si>
    <t>บริษัท เทสโก้ คาร์ด เซอร์วิสเซส จำกัด</t>
  </si>
  <si>
    <t>909</t>
  </si>
  <si>
    <t>บริษัท อยุธยา แคปปิตอล เซอร์วิสเซส จำกัด</t>
  </si>
  <si>
    <t>910</t>
  </si>
  <si>
    <t>บริษัท อีซี่ บาย จำกัด (มหาชน)</t>
  </si>
  <si>
    <t>911</t>
  </si>
  <si>
    <t>บริษัท แคปปิตอล โอเค จำกัด</t>
  </si>
  <si>
    <t>912</t>
  </si>
  <si>
    <t>บริษัท พรอมิส (ประเทศไทย) จำกัด</t>
  </si>
  <si>
    <t>920</t>
  </si>
  <si>
    <t>บริษัท ซิตี้คอร์ป ลิสซิ่ง (ประเทศไทย) จำกัด</t>
  </si>
  <si>
    <t>922</t>
  </si>
  <si>
    <t>บริษัท เอสจีเอฟ แคปปิตอล จำกัด (มหาชน)</t>
  </si>
  <si>
    <t>923</t>
  </si>
  <si>
    <t>บริษัท วี แคช เอ็นเตอร์ไพรส์ จำกัด</t>
  </si>
  <si>
    <t>925</t>
  </si>
  <si>
    <t>บริษัท เอเซียเสริมกิจลีสซิ่ง จำกัด (มหาชน)</t>
  </si>
  <si>
    <t>926</t>
  </si>
  <si>
    <t>บริษัท ซิงเกอร์ประเทศไทย จำกัด (มหาชน)</t>
  </si>
  <si>
    <t>927</t>
  </si>
  <si>
    <t>บริษัท วัฒนาธนสินทรัพย์ จำกัด</t>
  </si>
  <si>
    <t>930</t>
  </si>
  <si>
    <t>บริษัท อยุธยา แคปปิตอล ออโต้ ลีส จำกัด (มหาชน)</t>
  </si>
  <si>
    <t>931</t>
  </si>
  <si>
    <t>บริษัท ศักดิ์สยามลิสซิ่ง จำกัด (มหาชน)</t>
  </si>
  <si>
    <t>932</t>
  </si>
  <si>
    <t>บริษัท ไซเบอร์เนตติคส์ จำกัด</t>
  </si>
  <si>
    <t>934</t>
  </si>
  <si>
    <t>บริษัท สินมิตร จำกัด</t>
  </si>
  <si>
    <t>935</t>
  </si>
  <si>
    <t>บริษัท เมืองไทย แคปปิตอล จำกัด (มหาชน)</t>
  </si>
  <si>
    <t>942</t>
  </si>
  <si>
    <t>บริษัท กรุงไทยธุรกิจลีสซิ่ง จำกัด</t>
  </si>
  <si>
    <t>944</t>
  </si>
  <si>
    <t>บริษัท เงินติดล้อ จำกัด</t>
  </si>
  <si>
    <t>945</t>
  </si>
  <si>
    <t>บริษัท เงินสดทันใจ จำกัด</t>
  </si>
  <si>
    <t>952</t>
  </si>
  <si>
    <t>บริษัท เจ เอ็ม ที เน็ทเวอร์ค เซอร์วิสเซ็ส จำกัด (มหาชน)</t>
  </si>
  <si>
    <t>953</t>
  </si>
  <si>
    <t>บริษัท รีโซลูชั่น เวย์ จำกัด</t>
  </si>
  <si>
    <t>959</t>
  </si>
  <si>
    <t>บริษัท ไทยเอซ แคปปิตอล จำกัด</t>
  </si>
  <si>
    <t>990</t>
  </si>
  <si>
    <t>บริษัท ไฮเวย์ จำกัด</t>
  </si>
  <si>
    <t>994</t>
  </si>
  <si>
    <t>บริษัท ซัมมิท แคปปิตอล ลีสซิ่ง จำกัด</t>
  </si>
  <si>
    <t>998</t>
  </si>
  <si>
    <t>บริษัท ลีสซิ่งกสิกรไทย จำกัด</t>
  </si>
  <si>
    <t>C25</t>
  </si>
  <si>
    <t>บริษัท เอสจี แคปปิตอล จำกัด</t>
  </si>
  <si>
    <t>C41</t>
  </si>
  <si>
    <t>ชื่อ บริษัท</t>
  </si>
  <si>
    <t>999</t>
  </si>
  <si>
    <t>3. ป้อนรหัสประจำตัวผู้รายงาน หากป้อนรหัสประจำตัวผู้รายงานแล้วชื่อบริษัทไม่ปรากฎ ขอความกรุณาป้อนชื่อบริษัทของท่าน ใน sheet "ผู้ส่งข้อมูล"</t>
  </si>
  <si>
    <t>4. ป้อนข้อมูลวัน เดือนและปีของชุดข้อมูล ใน sheet "ผู้ส่งข้อมูล"</t>
  </si>
  <si>
    <t>5. ห้ามแก้ไขรูปแบบและสูตรที่ปรากฎในแบบฟอร์มรายงาน</t>
  </si>
  <si>
    <t>6. Sheet ใดไม่มีข้อมูลต้องรายงานและให้ป้อนค่าเป็นศูนย์</t>
  </si>
  <si>
    <t>รายงานผลการดำเนินงาน</t>
  </si>
  <si>
    <r>
      <t>รายงานฐานะการเงิน</t>
    </r>
    <r>
      <rPr>
        <b/>
        <vertAlign val="superscript"/>
        <sz val="14"/>
        <rFont val="Browallia New"/>
        <family val="2"/>
      </rPr>
      <t/>
    </r>
  </si>
  <si>
    <t>ประเภทคู่สัญญา</t>
  </si>
  <si>
    <t>ความหมาย</t>
  </si>
  <si>
    <t>ธปท.</t>
  </si>
  <si>
    <t>รัฐบาลท้องถิ่น</t>
  </si>
  <si>
    <t>กทม., เมืองพัทยา, เทศบาล, สุขาภิบาล, องค์การบริหารส่วนจังหวัด, องค์การบริหารส่วนตำบล,, โรงเรียนหรือโรงพยาบาลสังกัด กทม., โรงเรียนหรือสถานพยาบาลสังกัดองค์การบริหารส่วนท้องถิ่น (อบท.) และ กองทุนของรัฐบาลท้องถิ่น คือ กองทุนส่งเสริมเทศบาล และกองทุนส่งเสริมกิจการเทศบาล</t>
  </si>
  <si>
    <t>ผู้มีถิ่นที่อยู่นอกประเทศ</t>
  </si>
  <si>
    <t>ธนาคารพาณิชย์ไทย, ธนาคารพาณิชย์เพื่อรายย่อย, ธนาคารที่เป็นบริษัทลูกของธนาคารต่างประเทศ, สาขาธนาคารต่างประเทศ, ธนาคารออมสิน, ธนาคารอาคารสงเคราะห์, ธนาคารเพื่อการเกษตรและสหกรณ์การเกษตร, ธนาคารเพื่อการส่งออกและนำเข้าแห่งประเทศไทย, ธนาคารเพื่อการพัฒนาวิสาหกิจขนาดกลางและขนาดย่อมแห่งประเทศไทย, ธนาคารอิสลามแห่งประเทศไทย, บริษัทเงินทุน, บริษัทเครดิตฟองซิเอร์, สหกรณ์ออมทรัพย์และสหกรณ์เครดิตยูเนียน, กองทุนรวมตลาดเงิน (Money market mutual fund)</t>
  </si>
  <si>
    <t>รัฐบาลไทย กระทรวง ทบวง กรม สถานศึกษาและโรงพยาบาลของรัฐ   สถานฑูตไทย สำนักงานพระคลังข้างที่ , กองทุนเงินนอกงบประมาณของรัฐบาล และหน่วยงานรัฐวิสาหกิจที่ดำเนินงานโดยรัฐบาลและไม่แสวงหากำไร รวมทั้งกองทุนเงินทดแทนและกองทุนประกันสังคม</t>
  </si>
  <si>
    <t>รัฐวิสาหกิจ และองค์การของรัฐ รวมถึงรัฐวิสาหกิจที่ดำเนินการในรูปบริษัทที่รัฐบาลหรือหน่วยงานที่เป็นรัฐวิสาหกิจอื่นเข้าไปถือหุ้นร่วมทุนเกินร้อยละห้าสิบของทุนทั้งหมด</t>
  </si>
  <si>
    <t>องค์กรสาธารณกุศล  สมาคม  สโมสร มูลนิธิ วัด ศาสนสถาน โบสถ์  มัสยิด สภาทนายความ  หอการค้า พรรคการเมือง สถาบันการศึกษาหรือโรงพยาบาลของเอกชนที่จัดตั้งโดยสมาคม  สโมสร  หรือมูลนิธิ ต่าง ๆ  กองทุนส่วนบุคคลที่เป็นของสถาบันที่ไม่แสวงหากำไร</t>
  </si>
  <si>
    <t>10.1 สถาบันการเงินที่อยู่ในต่างประเทศ สาขาธนาคารพาณิชย์ไทยที่ตั้งในต่างประเทศ  กองทุนส่วนบุคคลของผู้มีถิ่นที่อยู่ต่างประเทศที่เป็นสถาบันการเงิน
10.2 นิติบุคคลตามกฎหมายต่างประเทศ เช่น รัฐบาล องค์การของรัฐ องค์การระหว่างประเทศ สถานทูตต่างประเทศ บริษัทจำกัด เป็นต้น   กองทุนส่วนบุคคลของผู้มีถิ่นที่อยู่ต่างประเทศที่เป็นนิติบุคคล
10.3 บุคคลธรรมดาที่ไม่มีสัญชาติไทยและมีภูมิลำเนาหรืออยู่ในต่างประเทศ  กองทุนส่วนบุคคลของผู้มีถิ่นที่อยู่ต่างประเทศที่เป็นบุคคลธรรรมดา
10.4 ผู้มีถิ่นที่อยู่ต่างประเทศอื่นๆ เช่น มูลนิธิ สมาคม สโมสรที่มีถิ่นที่อยู่ในต่างประเทศ  กองทุนส่วนบุคคลของผู้มีถิ่นที่อยู่ต่างประเทศอื่นๆ</t>
  </si>
  <si>
    <t>บริษัทหลักทรัพย์, กองทุนรวมอื่น ๆ นอกเหนือจากกองทุนรวมตลาดเงิน, บริษัทประกันวินาศภัย, บริษัทประกันชีวิต, กองทุนบำเหน็จบำนาญข้าราชการ, กองทุนสำรองเลี้ยงชีพ, บริษัทหลักทรัพย์จัดการกองทุนรวม, บรรษัทบริหารสินทรัพย์ไทย, บริษัทบริหารสินทรัพย์, กองทุนเพื่อการฟื้นฟูและพัฒนาระบบสถาบันการเงิน, สถาบันประกันเงินฝาก,  บรรษัทประกันสินเชื่ออุตสาหกรรมขนาดย่อม,  ผู้ประกอบธุรกิจบัตรเครดิตและสินเชื่อส่วนบุคคลภายใต้การกำกับที่มิใช่ธนาคารพาณิชย์, โรงรับจำนำ, สหกรณ์การเกษตร, ผู้ประกอบธุรกิจเช่าซื้อและลิสซิ่ง สำนักงานคณะกรรมการกำกับหลักทรัพย์และตลาดหลักทรัพย์  บริษัทศูนย์รับฝากหลักทรัพย์ (ประเทศไทย) เป็นต้น</t>
  </si>
  <si>
    <t>ห้างหุ้นส่วนจำกัด บริษัทจำกัด  บริษัทมหาชนจำกัด สถาบันการศึกษาและโรงพยาบาลของเอกชน รวมถึงองค์กรที่มีสถานภาพเป็นนิติบุคคล  สำนักงานทรัพย์สินส่วนพระมหากษัตริย์ หรือจัดตั้งตามกฎหมายเฉพาะอื่นๆ (เช่น กิจการร่วมค้า, นิติบุคคลอาคารชุด,องค์การระหว่างประเทศที่มีสำนักงานใหญ่ตั้งอยู่ในประเทศไทย) หรือนิติบุคคลที่องค์การของรัฐบาลหรือรัฐวิสาหกิจถือหุ้นน้อยกว่าร้อยละห้าสิบของทุนทั้งหมด รวมถึงสถาบันการเงินที่ปิดดำเนินการแล้วแต่ยังมีสภาพเป็นนิติบุคคลอยู่  สหกรณ์อื่นที่ไม่ใช่สหกรณ์ออมทรัพย์และสหกรณ์การเกษตร เช่น สหกรณ์ร้านค้า สหกรณ์ประมง เป็นต้น กองทุนส่วนบุคคลที่เป็นของนิติบุคคล เป็นต้น</t>
  </si>
  <si>
    <t>บุคคลธรรมดา คณะบุคคล  ธุรกิจเอกชนที่มิได้ดำเนินการในรูปนิติบุคคล กองทุนส่วนบุคคลที่เป็นของบุคคลธรรมดา</t>
  </si>
  <si>
    <r>
      <t xml:space="preserve">5.3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ค่าเผื่อการด้อยค่าของเงินลงทุนในลูกหนี้</t>
    </r>
  </si>
  <si>
    <r>
      <t xml:space="preserve">5.6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ค่าเผื่อการด้อยค่าของเงินลงทุนในตราสารหนี้</t>
    </r>
  </si>
  <si>
    <r>
      <t xml:space="preserve">5.9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ค่าเผื่อการด้อยค่าของเงินลงทุนในตราสารทุน</t>
    </r>
  </si>
  <si>
    <r>
      <t xml:space="preserve">6.1.2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ดอกเบี้ยค้างรับ</t>
    </r>
  </si>
  <si>
    <r>
      <t xml:space="preserve">6.1.3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รายได้รอตัดบัญชี</t>
    </r>
  </si>
  <si>
    <r>
      <t xml:space="preserve">6.1.4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ค่าเผื่อหนี้สงสัยจะสูญ</t>
    </r>
  </si>
  <si>
    <r>
      <t xml:space="preserve">6.2.2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ดอกเบี้ยค้างรับ</t>
    </r>
  </si>
  <si>
    <r>
      <t xml:space="preserve">6.2.3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รายได้รอตัดบัญชี</t>
    </r>
  </si>
  <si>
    <r>
      <t xml:space="preserve">6.2.4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ค่าเผื่อหนี้สงสัยจะสูญ</t>
    </r>
  </si>
  <si>
    <r>
      <t xml:space="preserve">6.3.2 </t>
    </r>
    <r>
      <rPr>
        <u/>
        <sz val="14"/>
        <rFont val="Browallia New"/>
        <family val="2"/>
      </rPr>
      <t>บวก</t>
    </r>
    <r>
      <rPr>
        <sz val="14"/>
        <rFont val="Browallia New"/>
        <family val="2"/>
      </rPr>
      <t xml:space="preserve"> ดอกเบี้ยค้างรับ</t>
    </r>
  </si>
  <si>
    <r>
      <t xml:space="preserve">6.3.3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รายได้รอตัดบัญชี</t>
    </r>
  </si>
  <si>
    <r>
      <t xml:space="preserve">6.3.4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ค่าเผื่อหนี้สงสัยจะสูญ</t>
    </r>
  </si>
  <si>
    <r>
      <t xml:space="preserve">7.3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</si>
  <si>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8.1.3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</si>
  <si>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8.2.3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ค่าเสื่อมราคาสะสม</t>
    </r>
  </si>
  <si>
    <r>
      <t xml:space="preserve">8.2.4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</si>
  <si>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8.3.2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ค่าเสื่อมราคาสะสม</t>
    </r>
  </si>
  <si>
    <r>
      <t xml:space="preserve">8.3.3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</si>
  <si>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8.4.2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ค่าเสื่อมราคาสะสม</t>
    </r>
  </si>
  <si>
    <r>
      <t xml:space="preserve">8.4.3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</si>
  <si>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9.1.2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</si>
  <si>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9.2.3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ค่าตัดจำหน่ายสะสม</t>
    </r>
  </si>
  <si>
    <r>
      <t xml:space="preserve">9.2.4 </t>
    </r>
    <r>
      <rPr>
        <u/>
        <sz val="14"/>
        <rFont val="Browallia New"/>
        <family val="2"/>
      </rPr>
      <t>หัก</t>
    </r>
    <r>
      <rPr>
        <sz val="14"/>
        <rFont val="Browallia New"/>
        <family val="2"/>
      </rPr>
      <t xml:space="preserve"> ค่าเผื่อการด้อยค่า</t>
    </r>
  </si>
  <si>
    <r>
      <t xml:space="preserve">16.7 </t>
    </r>
    <r>
      <rPr>
        <b/>
        <u/>
        <sz val="14"/>
        <rFont val="Browallia New"/>
        <family val="2"/>
      </rPr>
      <t>หัก</t>
    </r>
    <r>
      <rPr>
        <b/>
        <sz val="14"/>
        <rFont val="Browallia New"/>
        <family val="2"/>
      </rPr>
      <t xml:space="preserve"> หุ้นบุริมสิทธิซื้อคืน</t>
    </r>
  </si>
  <si>
    <r>
      <t xml:space="preserve">16.8 </t>
    </r>
    <r>
      <rPr>
        <b/>
        <u/>
        <sz val="14"/>
        <rFont val="Browallia New"/>
        <family val="2"/>
      </rPr>
      <t>หัก</t>
    </r>
    <r>
      <rPr>
        <b/>
        <sz val="14"/>
        <rFont val="Browallia New"/>
        <family val="2"/>
      </rPr>
      <t xml:space="preserve"> หุ้นสามัญซื้อคืน</t>
    </r>
  </si>
  <si>
    <t>ประจำ อายุไม่เกิน 1 ปี</t>
  </si>
  <si>
    <t>บัตรเงินฝาก อายุเกิน 1 ปี และมีอายุคงเหลือน้อยกว่า 1 ปี</t>
  </si>
  <si>
    <t>เงินให้สินเชื่อเกินกว่า 1 ปี และมีอายุคงเหลือน้อยกว่า 1 ปี</t>
  </si>
  <si>
    <t>เงินกู้ยืมเกิน 1 ปี และมีอายุคงเหลือน้อยกว่า 1 ปี</t>
  </si>
  <si>
    <t xml:space="preserve"> หุ้นกู้และตราสารหนี้อื่น อายุเกิน 1 ปี  และมีอายุคงเหลือน้อยกว่า 1 ปี</t>
  </si>
  <si>
    <t>เงินลงทุนในตราสารหนี้ อายุเกินกว่า 1 ปี และมีอายุคงเหลือน้อยกว่า 1 ปี</t>
  </si>
  <si>
    <t>ไฟล์ Excel รายงานข้อมูลทางการเงิน ประกอบด้วย 7 sheets คือ</t>
  </si>
  <si>
    <t>sheet ชื่อ "นิยามคู่สัญญา"</t>
  </si>
  <si>
    <t>เป็น sheet สำหรับนิยามของคู่สัญญาแต่ละราย</t>
  </si>
  <si>
    <t xml:space="preserve">0115561024484 </t>
  </si>
  <si>
    <t>บริษัท เอ็ม เอส ซี ดับเบิลยู จำกัด</t>
  </si>
  <si>
    <t>0115561030204</t>
  </si>
  <si>
    <t xml:space="preserve">บริษัท ควอนตัม เวกเตอร์ จำกัด </t>
  </si>
  <si>
    <t xml:space="preserve">0105559144371 </t>
  </si>
  <si>
    <t xml:space="preserve">บ. ฟอร์ทสมาร์ท เทรดดิ้ง จำกัด </t>
  </si>
  <si>
    <t>0201400027</t>
  </si>
  <si>
    <t>0201400028</t>
  </si>
  <si>
    <t>0201400139</t>
  </si>
  <si>
    <t>0201400140</t>
  </si>
  <si>
    <t>0201400148</t>
  </si>
  <si>
    <t>0201400149</t>
  </si>
  <si>
    <t>0201400084</t>
  </si>
  <si>
    <t>0201400085</t>
  </si>
  <si>
    <t>0201400096</t>
  </si>
  <si>
    <t>0201400097</t>
  </si>
  <si>
    <t>0201400121</t>
  </si>
  <si>
    <t>0201400122</t>
  </si>
  <si>
    <t>0201400109</t>
  </si>
  <si>
    <t>0201400110</t>
  </si>
  <si>
    <t>0201400390</t>
  </si>
  <si>
    <t>0201400391</t>
  </si>
  <si>
    <t>0201400089</t>
  </si>
  <si>
    <t>0201400101</t>
  </si>
  <si>
    <t>0201400392</t>
  </si>
  <si>
    <t>0201400393</t>
  </si>
  <si>
    <t>0201400394</t>
  </si>
  <si>
    <t>0201400395</t>
  </si>
  <si>
    <t>0201400396</t>
  </si>
  <si>
    <t>0201500013</t>
  </si>
  <si>
    <t>0201500016</t>
  </si>
  <si>
    <t>0201500026</t>
  </si>
  <si>
    <t>0201500029</t>
  </si>
  <si>
    <t>0201500196</t>
  </si>
  <si>
    <t>0201500197</t>
  </si>
  <si>
    <t>0201500198</t>
  </si>
  <si>
    <t>0201500199</t>
  </si>
  <si>
    <r>
      <t>1. ป้อนข้อมูลเฉพาะ cell ที่แสดงตัวเลขหรือตัวอักษรเป็น</t>
    </r>
    <r>
      <rPr>
        <sz val="16"/>
        <color indexed="12"/>
        <rFont val="Browallia New"/>
        <family val="2"/>
      </rPr>
      <t>สีน้ำเงิน</t>
    </r>
  </si>
  <si>
    <t>เป็น sheet สำหรับข้อมูลแบบรายงานเงินฝาก เงินให้สินเชื่อ เงินกู้ยืม หุ้นกู้และตราสารหนี้</t>
  </si>
  <si>
    <t>เป็น sheet สำหรับข้อมูลแบบรายงานเงินลงทุน</t>
  </si>
  <si>
    <r>
      <t>รายงานเงินลงทุน</t>
    </r>
    <r>
      <rPr>
        <b/>
        <vertAlign val="superscript"/>
        <sz val="14"/>
        <color theme="1"/>
        <rFont val="Browallia New"/>
        <family val="2"/>
      </rPr>
      <t/>
    </r>
  </si>
  <si>
    <t>นิยามของคู่สัญญาแต่ละราย</t>
  </si>
  <si>
    <t>รายงานเงินฝาก เงินให้สินเชื่อ เงินกู้ยืม หุ้นกู้และตราสารหนี้</t>
  </si>
  <si>
    <r>
      <t>สถาบันไม่</t>
    </r>
    <r>
      <rPr>
        <sz val="14"/>
        <rFont val="Browallia New"/>
        <family val="2"/>
      </rPr>
      <t>หากำไร</t>
    </r>
  </si>
  <si>
    <r>
      <t>สถาบันไม่</t>
    </r>
    <r>
      <rPr>
        <b/>
        <sz val="14"/>
        <rFont val="Browallia New"/>
        <family val="2"/>
      </rPr>
      <t>หากำไร</t>
    </r>
  </si>
  <si>
    <t>905</t>
  </si>
  <si>
    <t>บริษัท อเมริกัน เอ็กซ์เพรส (ไทย) จำกัด</t>
  </si>
  <si>
    <t>0105561194495</t>
  </si>
  <si>
    <t>บริษัท แฟลช มันนี่ จำกัด</t>
  </si>
  <si>
    <t>C53</t>
  </si>
  <si>
    <t xml:space="preserve">บริษัท เวิลด์ลีส จำกัด </t>
  </si>
  <si>
    <t>0107556000353</t>
  </si>
  <si>
    <t>บริษัท ลิชอิท จำกัด (มหาชน)</t>
  </si>
  <si>
    <t>2. ผู้รายงานข้อมูลประกอบด้วย ผู้ประกอบธุรกิจสินเชื่อส่วนบุคคลภายใต้การกำกับ (PLR) และ/หรือ ผู้ประกอบธุรกิจสินเชื่อรายย่อยเพื่อการประกอบอาชีพภายใต้การกำกับ (Nano Finance) และ/หรือ ผู้ประกอบธุรกิจสินเชื่อเช่าซื้อลีสซิ่งและจำนำทะเบียนภายใต้การกำกับที่มิใช่สถาบันการเงิน</t>
  </si>
  <si>
    <t>Version 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</si>
</sst>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\-#,##0.00\ "/>
    <numFmt numFmtId="188" formatCode="#,##0_ ;\-#,##0\ 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Browallia New"/>
      <family val="2"/>
    </font>
    <font>
      <sz val="14"/>
      <color theme="1"/>
      <name val="Browallia New"/>
      <family val="2"/>
    </font>
    <font>
      <sz val="14"/>
      <name val="Browallia New"/>
      <family val="2"/>
    </font>
    <font>
      <sz val="16"/>
      <name val="Angsana New"/>
      <family val="1"/>
    </font>
    <font>
      <b/>
      <sz val="14"/>
      <color theme="1"/>
      <name val="Browallia New"/>
      <family val="2"/>
    </font>
    <font>
      <sz val="14"/>
      <color rgb="FF0000FF"/>
      <name val="Browallia New"/>
      <family val="2"/>
    </font>
    <font>
      <b/>
      <u/>
      <sz val="14"/>
      <color theme="1"/>
      <name val="Browallia New"/>
      <family val="2"/>
    </font>
    <font>
      <u/>
      <sz val="14"/>
      <name val="Browallia New"/>
      <family val="2"/>
    </font>
    <font>
      <sz val="11"/>
      <color theme="1"/>
      <name val="Tahoma"/>
      <family val="2"/>
      <scheme val="minor"/>
    </font>
    <font>
      <sz val="16"/>
      <color theme="1"/>
      <name val="BrowalliaUPC"/>
      <family val="2"/>
      <charset val="222"/>
    </font>
    <font>
      <b/>
      <sz val="14"/>
      <color rgb="FF0000FF"/>
      <name val="Browallia New"/>
      <family val="2"/>
    </font>
    <font>
      <b/>
      <sz val="10"/>
      <color theme="1"/>
      <name val="Tahoma"/>
      <family val="2"/>
      <scheme val="major"/>
    </font>
    <font>
      <sz val="16"/>
      <color theme="1"/>
      <name val="TH SarabunPSK"/>
      <family val="2"/>
    </font>
    <font>
      <b/>
      <u/>
      <sz val="14"/>
      <name val="Browallia New"/>
      <family val="2"/>
    </font>
    <font>
      <b/>
      <vertAlign val="superscript"/>
      <sz val="14"/>
      <name val="Browallia New"/>
      <family val="2"/>
    </font>
    <font>
      <b/>
      <vertAlign val="superscript"/>
      <sz val="14"/>
      <color theme="1"/>
      <name val="Browallia New"/>
      <family val="2"/>
    </font>
    <font>
      <sz val="10"/>
      <name val="Tahoma"/>
      <family val="2"/>
      <scheme val="minor"/>
    </font>
    <font>
      <i/>
      <sz val="14"/>
      <name val="Browallia New"/>
      <family val="2"/>
    </font>
    <font>
      <sz val="16"/>
      <name val="Browallia New"/>
      <family val="2"/>
    </font>
    <font>
      <b/>
      <sz val="16"/>
      <color rgb="FF0000FF"/>
      <name val="Browallia New"/>
      <family val="2"/>
    </font>
    <font>
      <sz val="16"/>
      <color theme="1"/>
      <name val="Browallia New"/>
      <family val="2"/>
    </font>
    <font>
      <sz val="16"/>
      <color indexed="12"/>
      <name val="Browallia New"/>
      <family val="2"/>
    </font>
    <font>
      <b/>
      <sz val="16"/>
      <color indexed="12"/>
      <name val="Browallia New"/>
      <family val="2"/>
    </font>
    <font>
      <b/>
      <sz val="16"/>
      <color indexed="14"/>
      <name val="Browallia New"/>
      <family val="2"/>
    </font>
    <font>
      <sz val="14"/>
      <color indexed="12"/>
      <name val="Browallia New"/>
      <family val="2"/>
    </font>
    <font>
      <sz val="14"/>
      <color rgb="FF7030A0"/>
      <name val="Browallia New"/>
      <family val="2"/>
    </font>
    <font>
      <sz val="14"/>
      <color theme="0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indent="1"/>
    </xf>
    <xf numFmtId="4" fontId="3" fillId="0" borderId="4" xfId="2" applyNumberFormat="1" applyFont="1" applyBorder="1" applyAlignment="1">
      <alignment horizontal="right" vertical="center"/>
    </xf>
    <xf numFmtId="4" fontId="6" fillId="2" borderId="1" xfId="2" applyNumberFormat="1" applyFont="1" applyFill="1" applyBorder="1" applyAlignment="1">
      <alignment horizontal="center" vertical="center"/>
    </xf>
    <xf numFmtId="49" fontId="6" fillId="3" borderId="2" xfId="2" applyNumberFormat="1" applyFont="1" applyFill="1" applyBorder="1" applyAlignment="1">
      <alignment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6" fillId="2" borderId="3" xfId="4" applyNumberFormat="1" applyFont="1" applyFill="1" applyBorder="1" applyAlignment="1">
      <alignment horizontal="center" vertical="center" wrapText="1"/>
    </xf>
    <xf numFmtId="4" fontId="2" fillId="2" borderId="1" xfId="4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/>
    </xf>
    <xf numFmtId="0" fontId="2" fillId="0" borderId="1" xfId="2" applyFont="1" applyBorder="1"/>
    <xf numFmtId="0" fontId="4" fillId="0" borderId="1" xfId="2" applyFont="1" applyBorder="1" applyAlignment="1">
      <alignment horizontal="left" indent="4"/>
    </xf>
    <xf numFmtId="0" fontId="4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8" fillId="0" borderId="0" xfId="0" applyFont="1"/>
    <xf numFmtId="0" fontId="2" fillId="0" borderId="1" xfId="2" applyFont="1" applyBorder="1" applyAlignment="1">
      <alignment horizontal="left" wrapText="1" indent="2"/>
    </xf>
    <xf numFmtId="0" fontId="2" fillId="0" borderId="1" xfId="2" applyFont="1" applyBorder="1" applyAlignment="1">
      <alignment horizontal="left" indent="4"/>
    </xf>
    <xf numFmtId="0" fontId="2" fillId="0" borderId="1" xfId="0" applyFont="1" applyBorder="1"/>
    <xf numFmtId="0" fontId="4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indent="4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4" fillId="0" borderId="1" xfId="2" applyFont="1" applyBorder="1" applyAlignment="1">
      <alignment horizontal="left" indent="7"/>
    </xf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top"/>
    </xf>
    <xf numFmtId="4" fontId="3" fillId="0" borderId="0" xfId="2" applyNumberFormat="1" applyFont="1" applyAlignment="1">
      <alignment horizontal="right" vertical="center"/>
    </xf>
    <xf numFmtId="4" fontId="12" fillId="2" borderId="5" xfId="3" applyNumberFormat="1" applyFont="1" applyFill="1" applyBorder="1" applyAlignment="1">
      <alignment horizontal="right" vertical="center"/>
    </xf>
    <xf numFmtId="4" fontId="12" fillId="2" borderId="6" xfId="3" applyNumberFormat="1" applyFont="1" applyFill="1" applyBorder="1" applyAlignment="1">
      <alignment horizontal="right" vertical="center"/>
    </xf>
    <xf numFmtId="4" fontId="12" fillId="2" borderId="7" xfId="3" applyNumberFormat="1" applyFont="1" applyFill="1" applyBorder="1" applyAlignment="1">
      <alignment horizontal="right"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13" fillId="4" borderId="1" xfId="0" applyFont="1" applyFill="1" applyBorder="1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0" fontId="14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4"/>
    </xf>
    <xf numFmtId="0" fontId="4" fillId="0" borderId="0" xfId="0" applyFont="1"/>
    <xf numFmtId="0" fontId="2" fillId="0" borderId="0" xfId="0" applyFont="1" applyAlignment="1">
      <alignment horizontal="left" indent="2"/>
    </xf>
    <xf numFmtId="0" fontId="15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indent="7"/>
    </xf>
    <xf numFmtId="49" fontId="4" fillId="0" borderId="1" xfId="0" quotePrefix="1" applyNumberFormat="1" applyFont="1" applyBorder="1" applyAlignment="1">
      <alignment horizontal="center" vertical="center"/>
    </xf>
    <xf numFmtId="49" fontId="18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49" fontId="18" fillId="0" borderId="1" xfId="2" quotePrefix="1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indent="3"/>
    </xf>
    <xf numFmtId="49" fontId="2" fillId="0" borderId="1" xfId="2" applyNumberFormat="1" applyFont="1" applyBorder="1" applyAlignment="1">
      <alignment horizontal="left" vertical="center"/>
    </xf>
    <xf numFmtId="187" fontId="2" fillId="0" borderId="1" xfId="5" applyNumberFormat="1" applyFont="1" applyBorder="1" applyAlignment="1" applyProtection="1">
      <alignment horizontal="right" vertical="center"/>
    </xf>
    <xf numFmtId="187" fontId="4" fillId="0" borderId="1" xfId="5" applyNumberFormat="1" applyFont="1" applyBorder="1" applyAlignment="1" applyProtection="1">
      <alignment horizontal="right" vertical="center"/>
    </xf>
    <xf numFmtId="187" fontId="7" fillId="0" borderId="1" xfId="5" applyNumberFormat="1" applyFont="1" applyFill="1" applyBorder="1" applyAlignment="1" applyProtection="1">
      <alignment horizontal="right" vertical="center"/>
      <protection locked="0"/>
    </xf>
    <xf numFmtId="187" fontId="3" fillId="0" borderId="1" xfId="5" applyNumberFormat="1" applyFont="1" applyFill="1" applyBorder="1" applyAlignment="1" applyProtection="1">
      <alignment horizontal="right" vertical="center"/>
    </xf>
    <xf numFmtId="187" fontId="3" fillId="0" borderId="1" xfId="5" applyNumberFormat="1" applyFont="1" applyBorder="1" applyAlignment="1" applyProtection="1">
      <alignment horizontal="right" vertical="center"/>
      <protection locked="0"/>
    </xf>
    <xf numFmtId="187" fontId="6" fillId="0" borderId="1" xfId="1" applyNumberFormat="1" applyFont="1" applyFill="1" applyBorder="1"/>
    <xf numFmtId="188" fontId="7" fillId="0" borderId="1" xfId="5" applyNumberFormat="1" applyFont="1" applyFill="1" applyBorder="1" applyAlignment="1" applyProtection="1">
      <alignment horizontal="right" vertical="center"/>
      <protection locked="0"/>
    </xf>
    <xf numFmtId="187" fontId="2" fillId="0" borderId="1" xfId="5" applyNumberFormat="1" applyFont="1" applyFill="1" applyBorder="1" applyAlignment="1" applyProtection="1">
      <alignment horizontal="right" vertical="top"/>
    </xf>
    <xf numFmtId="187" fontId="3" fillId="0" borderId="1" xfId="5" applyNumberFormat="1" applyFont="1" applyFill="1" applyBorder="1" applyAlignment="1" applyProtection="1">
      <alignment horizontal="right" vertical="top"/>
    </xf>
    <xf numFmtId="187" fontId="3" fillId="5" borderId="5" xfId="2" applyNumberFormat="1" applyFont="1" applyFill="1" applyBorder="1" applyAlignment="1">
      <alignment horizontal="right" vertical="top"/>
    </xf>
    <xf numFmtId="187" fontId="4" fillId="0" borderId="1" xfId="5" applyNumberFormat="1" applyFont="1" applyBorder="1" applyAlignment="1" applyProtection="1">
      <alignment horizontal="right" vertical="top"/>
    </xf>
    <xf numFmtId="187" fontId="3" fillId="5" borderId="6" xfId="2" applyNumberFormat="1" applyFont="1" applyFill="1" applyBorder="1" applyAlignment="1">
      <alignment horizontal="right" vertical="top"/>
    </xf>
    <xf numFmtId="187" fontId="3" fillId="5" borderId="7" xfId="2" applyNumberFormat="1" applyFont="1" applyFill="1" applyBorder="1" applyAlignment="1">
      <alignment horizontal="right" vertical="top"/>
    </xf>
    <xf numFmtId="187" fontId="2" fillId="0" borderId="1" xfId="5" applyNumberFormat="1" applyFont="1" applyBorder="1" applyAlignment="1" applyProtection="1">
      <alignment horizontal="right" vertical="top"/>
    </xf>
    <xf numFmtId="187" fontId="6" fillId="0" borderId="1" xfId="5" applyNumberFormat="1" applyFont="1" applyFill="1" applyBorder="1" applyAlignment="1" applyProtection="1">
      <alignment horizontal="right" vertical="center"/>
    </xf>
    <xf numFmtId="187" fontId="12" fillId="0" borderId="1" xfId="5" applyNumberFormat="1" applyFont="1" applyFill="1" applyBorder="1" applyAlignment="1" applyProtection="1">
      <alignment horizontal="right" vertical="center"/>
      <protection locked="0"/>
    </xf>
    <xf numFmtId="188" fontId="12" fillId="0" borderId="1" xfId="5" applyNumberFormat="1" applyFont="1" applyFill="1" applyBorder="1" applyAlignment="1" applyProtection="1">
      <alignment horizontal="right" vertical="center"/>
      <protection locked="0"/>
    </xf>
    <xf numFmtId="187" fontId="6" fillId="0" borderId="1" xfId="3" applyNumberFormat="1" applyFont="1" applyBorder="1" applyAlignment="1">
      <alignment horizontal="right" vertical="center"/>
    </xf>
    <xf numFmtId="187" fontId="6" fillId="2" borderId="5" xfId="3" applyNumberFormat="1" applyFont="1" applyFill="1" applyBorder="1" applyAlignment="1">
      <alignment horizontal="right" vertical="center"/>
    </xf>
    <xf numFmtId="187" fontId="12" fillId="2" borderId="6" xfId="3" applyNumberFormat="1" applyFont="1" applyFill="1" applyBorder="1" applyAlignment="1">
      <alignment horizontal="right" vertical="center"/>
    </xf>
    <xf numFmtId="187" fontId="6" fillId="2" borderId="6" xfId="3" applyNumberFormat="1" applyFont="1" applyFill="1" applyBorder="1" applyAlignment="1">
      <alignment horizontal="right" vertical="center"/>
    </xf>
    <xf numFmtId="187" fontId="7" fillId="2" borderId="6" xfId="3" applyNumberFormat="1" applyFont="1" applyFill="1" applyBorder="1" applyAlignment="1">
      <alignment horizontal="right" vertical="center"/>
    </xf>
    <xf numFmtId="187" fontId="3" fillId="0" borderId="1" xfId="3" applyNumberFormat="1" applyFont="1" applyBorder="1" applyAlignment="1">
      <alignment horizontal="right" vertical="center"/>
    </xf>
    <xf numFmtId="187" fontId="3" fillId="2" borderId="6" xfId="3" applyNumberFormat="1" applyFont="1" applyFill="1" applyBorder="1" applyAlignment="1">
      <alignment horizontal="right" vertical="center"/>
    </xf>
    <xf numFmtId="187" fontId="3" fillId="2" borderId="7" xfId="3" applyNumberFormat="1" applyFont="1" applyFill="1" applyBorder="1" applyAlignment="1">
      <alignment horizontal="right" vertical="center"/>
    </xf>
    <xf numFmtId="187" fontId="7" fillId="2" borderId="1" xfId="3" applyNumberFormat="1" applyFont="1" applyFill="1" applyBorder="1" applyAlignment="1">
      <alignment horizontal="right" vertical="center"/>
    </xf>
    <xf numFmtId="188" fontId="7" fillId="2" borderId="5" xfId="3" applyNumberFormat="1" applyFont="1" applyFill="1" applyBorder="1" applyAlignment="1">
      <alignment horizontal="right" vertical="center"/>
    </xf>
    <xf numFmtId="188" fontId="3" fillId="2" borderId="7" xfId="3" applyNumberFormat="1" applyFont="1" applyFill="1" applyBorder="1" applyAlignment="1">
      <alignment horizontal="right" vertical="center"/>
    </xf>
    <xf numFmtId="187" fontId="7" fillId="0" borderId="1" xfId="3" applyNumberFormat="1" applyFont="1" applyBorder="1" applyAlignment="1">
      <alignment horizontal="right" vertical="center"/>
    </xf>
    <xf numFmtId="0" fontId="20" fillId="6" borderId="0" xfId="0" applyFont="1" applyFill="1"/>
    <xf numFmtId="0" fontId="20" fillId="0" borderId="0" xfId="0" applyFont="1"/>
    <xf numFmtId="0" fontId="22" fillId="6" borderId="0" xfId="0" applyFont="1" applyFill="1"/>
    <xf numFmtId="0" fontId="22" fillId="0" borderId="0" xfId="0" applyFont="1"/>
    <xf numFmtId="0" fontId="22" fillId="6" borderId="0" xfId="0" quotePrefix="1" applyFont="1" applyFill="1" applyAlignment="1">
      <alignment horizontal="left"/>
    </xf>
    <xf numFmtId="0" fontId="22" fillId="6" borderId="0" xfId="0" applyFont="1" applyFill="1" applyAlignment="1">
      <alignment horizontal="left"/>
    </xf>
    <xf numFmtId="0" fontId="24" fillId="6" borderId="0" xfId="0" applyFont="1" applyFill="1"/>
    <xf numFmtId="0" fontId="25" fillId="6" borderId="0" xfId="0" applyFont="1" applyFill="1" applyAlignment="1">
      <alignment horizontal="left"/>
    </xf>
    <xf numFmtId="0" fontId="20" fillId="6" borderId="0" xfId="0" applyFont="1" applyFill="1" applyAlignment="1">
      <alignment horizontal="left" indent="3"/>
    </xf>
    <xf numFmtId="0" fontId="6" fillId="0" borderId="0" xfId="0" applyFont="1" applyAlignment="1">
      <alignment horizontal="center" vertical="center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2" fillId="6" borderId="0" xfId="0" applyFont="1" applyFill="1" applyAlignment="1">
      <alignment horizontal="left" vertical="top"/>
    </xf>
    <xf numFmtId="0" fontId="22" fillId="6" borderId="0" xfId="0" applyFont="1" applyFill="1" applyAlignment="1">
      <alignment horizontal="left"/>
    </xf>
    <xf numFmtId="0" fontId="22" fillId="6" borderId="0" xfId="0" applyFont="1" applyFill="1" applyAlignment="1">
      <alignment horizontal="center"/>
    </xf>
    <xf numFmtId="0" fontId="21" fillId="6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 vertical="center"/>
    </xf>
  </cellXfs>
  <cellStyles count="10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2" xfId="6" xr:uid="{00000000-0005-0000-0000-000004000000}"/>
    <cellStyle name="Normal 3" xfId="2" xr:uid="{00000000-0005-0000-0000-000005000000}"/>
    <cellStyle name="Normal 3 2" xfId="4" xr:uid="{00000000-0005-0000-0000-000006000000}"/>
    <cellStyle name="Normal 3 3" xfId="7" xr:uid="{00000000-0005-0000-0000-000007000000}"/>
    <cellStyle name="Normal 4" xfId="3" xr:uid="{00000000-0005-0000-0000-000008000000}"/>
    <cellStyle name="Percent 2" xfId="9" xr:uid="{00000000-0005-0000-0000-000009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I285"/>
  <sheetViews>
    <sheetView tabSelected="1" workbookViewId="0">
      <selection activeCell="B13" sqref="B13"/>
    </sheetView>
  </sheetViews>
  <sheetFormatPr defaultColWidth="8.6640625" defaultRowHeight="22.5" x14ac:dyDescent="0.65"/>
  <cols>
    <col min="1" max="3" width="8.6640625" style="96"/>
    <col min="4" max="4" width="26.6640625" style="96" customWidth="1"/>
    <col min="5" max="16" width="8.6640625" style="96"/>
    <col min="17" max="17" width="8.6640625" style="96" customWidth="1"/>
    <col min="18" max="16384" width="8.6640625" style="96"/>
  </cols>
  <sheetData>
    <row r="1" spans="1:61" s="94" customFormat="1" x14ac:dyDescent="0.65">
      <c r="A1" s="116" t="s">
        <v>894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</row>
    <row r="2" spans="1:61" ht="23.5" x14ac:dyDescent="0.75">
      <c r="A2" s="115" t="s">
        <v>837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</row>
    <row r="3" spans="1:61" x14ac:dyDescent="0.65">
      <c r="A3" s="95"/>
      <c r="B3" s="113" t="s">
        <v>554</v>
      </c>
      <c r="C3" s="113"/>
      <c r="D3" s="113"/>
      <c r="E3" s="113" t="s">
        <v>555</v>
      </c>
      <c r="F3" s="113"/>
      <c r="G3" s="113"/>
      <c r="H3" s="113"/>
      <c r="I3" s="113"/>
      <c r="J3" s="113"/>
      <c r="K3" s="113"/>
      <c r="L3" s="113"/>
      <c r="M3" s="113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</row>
    <row r="4" spans="1:61" x14ac:dyDescent="0.65">
      <c r="A4" s="95"/>
      <c r="B4" s="113" t="s">
        <v>556</v>
      </c>
      <c r="C4" s="113"/>
      <c r="D4" s="113"/>
      <c r="E4" s="113" t="s">
        <v>557</v>
      </c>
      <c r="F4" s="113"/>
      <c r="G4" s="113"/>
      <c r="H4" s="113"/>
      <c r="I4" s="113"/>
      <c r="J4" s="113"/>
      <c r="K4" s="113"/>
      <c r="L4" s="113"/>
      <c r="M4" s="113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</row>
    <row r="5" spans="1:61" x14ac:dyDescent="0.65">
      <c r="A5" s="95"/>
      <c r="B5" s="113" t="s">
        <v>558</v>
      </c>
      <c r="C5" s="113"/>
      <c r="D5" s="113"/>
      <c r="E5" s="113" t="s">
        <v>559</v>
      </c>
      <c r="F5" s="113"/>
      <c r="G5" s="113"/>
      <c r="H5" s="113"/>
      <c r="I5" s="113"/>
      <c r="J5" s="113"/>
      <c r="K5" s="113"/>
      <c r="L5" s="113"/>
      <c r="M5" s="113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</row>
    <row r="6" spans="1:61" x14ac:dyDescent="0.65">
      <c r="A6" s="95"/>
      <c r="B6" s="113" t="s">
        <v>560</v>
      </c>
      <c r="C6" s="113"/>
      <c r="D6" s="113"/>
      <c r="E6" s="112" t="s">
        <v>561</v>
      </c>
      <c r="F6" s="112"/>
      <c r="G6" s="112"/>
      <c r="H6" s="112"/>
      <c r="I6" s="112"/>
      <c r="J6" s="112"/>
      <c r="K6" s="112"/>
      <c r="L6" s="112"/>
      <c r="M6" s="112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</row>
    <row r="7" spans="1:61" x14ac:dyDescent="0.65">
      <c r="A7" s="95"/>
      <c r="B7" s="113" t="s">
        <v>562</v>
      </c>
      <c r="C7" s="113"/>
      <c r="D7" s="113"/>
      <c r="E7" s="113" t="s">
        <v>878</v>
      </c>
      <c r="F7" s="113"/>
      <c r="G7" s="113"/>
      <c r="H7" s="113"/>
      <c r="I7" s="113"/>
      <c r="J7" s="113"/>
      <c r="K7" s="113"/>
      <c r="L7" s="113"/>
      <c r="M7" s="113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</row>
    <row r="8" spans="1:61" x14ac:dyDescent="0.65">
      <c r="A8" s="95"/>
      <c r="B8" s="113" t="s">
        <v>563</v>
      </c>
      <c r="C8" s="113"/>
      <c r="D8" s="113"/>
      <c r="E8" s="112" t="s">
        <v>879</v>
      </c>
      <c r="F8" s="112"/>
      <c r="G8" s="112"/>
      <c r="H8" s="112"/>
      <c r="I8" s="112"/>
      <c r="J8" s="112"/>
      <c r="K8" s="112"/>
      <c r="L8" s="112"/>
      <c r="M8" s="112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</row>
    <row r="9" spans="1:61" x14ac:dyDescent="0.65">
      <c r="A9" s="95"/>
      <c r="B9" s="113" t="s">
        <v>838</v>
      </c>
      <c r="C9" s="113"/>
      <c r="D9" s="113"/>
      <c r="E9" s="112" t="s">
        <v>839</v>
      </c>
      <c r="F9" s="112"/>
      <c r="G9" s="112"/>
      <c r="H9" s="112"/>
      <c r="I9" s="112"/>
      <c r="J9" s="112"/>
      <c r="K9" s="112"/>
      <c r="L9" s="112"/>
      <c r="M9" s="112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</row>
    <row r="10" spans="1:61" x14ac:dyDescent="0.6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</row>
    <row r="11" spans="1:61" ht="23.5" x14ac:dyDescent="0.75">
      <c r="A11" s="115" t="s">
        <v>258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</row>
    <row r="12" spans="1:61" x14ac:dyDescent="0.65">
      <c r="A12" s="95"/>
      <c r="B12" s="113" t="s">
        <v>877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</row>
    <row r="13" spans="1:61" x14ac:dyDescent="0.65">
      <c r="A13" s="95"/>
      <c r="B13" s="97" t="s">
        <v>893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</row>
    <row r="14" spans="1:61" x14ac:dyDescent="0.65">
      <c r="A14" s="95"/>
      <c r="B14" s="112" t="s">
        <v>786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</row>
    <row r="15" spans="1:61" x14ac:dyDescent="0.65">
      <c r="A15" s="95"/>
      <c r="B15" s="112" t="s">
        <v>787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</row>
    <row r="16" spans="1:61" x14ac:dyDescent="0.65">
      <c r="A16" s="95"/>
      <c r="B16" s="113" t="s">
        <v>788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</row>
    <row r="17" spans="1:61" x14ac:dyDescent="0.65">
      <c r="A17" s="95"/>
      <c r="B17" s="112" t="s">
        <v>789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</row>
    <row r="18" spans="1:61" s="94" customFormat="1" ht="23.5" x14ac:dyDescent="0.75">
      <c r="A18" s="93"/>
      <c r="B18" s="93"/>
      <c r="C18" s="99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</row>
    <row r="19" spans="1:61" s="94" customFormat="1" ht="23.5" x14ac:dyDescent="0.75">
      <c r="A19" s="93"/>
      <c r="B19" s="100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</row>
    <row r="20" spans="1:61" s="94" customFormat="1" x14ac:dyDescent="0.65">
      <c r="A20" s="93"/>
      <c r="B20" s="101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</row>
    <row r="21" spans="1:61" s="94" customFormat="1" x14ac:dyDescent="0.65">
      <c r="A21" s="93"/>
      <c r="B21" s="101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</row>
    <row r="22" spans="1:61" x14ac:dyDescent="0.6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</row>
    <row r="23" spans="1:61" x14ac:dyDescent="0.6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</row>
    <row r="24" spans="1:61" x14ac:dyDescent="0.6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</row>
    <row r="25" spans="1:61" x14ac:dyDescent="0.6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</row>
    <row r="26" spans="1:61" x14ac:dyDescent="0.6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x14ac:dyDescent="0.6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</row>
    <row r="28" spans="1:61" x14ac:dyDescent="0.6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x14ac:dyDescent="0.6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</row>
    <row r="30" spans="1:61" x14ac:dyDescent="0.6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</row>
    <row r="31" spans="1:61" x14ac:dyDescent="0.6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</row>
    <row r="32" spans="1:61" x14ac:dyDescent="0.6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</row>
    <row r="33" spans="1:61" x14ac:dyDescent="0.6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</row>
    <row r="34" spans="1:61" x14ac:dyDescent="0.6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</row>
    <row r="35" spans="1:61" x14ac:dyDescent="0.6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</row>
    <row r="36" spans="1:61" x14ac:dyDescent="0.6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</row>
    <row r="37" spans="1:61" x14ac:dyDescent="0.6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</row>
    <row r="38" spans="1:61" x14ac:dyDescent="0.6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</row>
    <row r="39" spans="1:61" x14ac:dyDescent="0.6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</row>
    <row r="40" spans="1:61" x14ac:dyDescent="0.6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</row>
    <row r="41" spans="1:61" x14ac:dyDescent="0.6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</row>
    <row r="42" spans="1:61" x14ac:dyDescent="0.6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</row>
    <row r="43" spans="1:61" x14ac:dyDescent="0.6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</row>
    <row r="44" spans="1:61" x14ac:dyDescent="0.6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</row>
    <row r="45" spans="1:61" x14ac:dyDescent="0.6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</row>
    <row r="46" spans="1:61" x14ac:dyDescent="0.6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</row>
    <row r="47" spans="1:61" x14ac:dyDescent="0.6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</row>
    <row r="48" spans="1:61" x14ac:dyDescent="0.6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</row>
    <row r="49" spans="1:61" x14ac:dyDescent="0.6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</row>
    <row r="50" spans="1:61" x14ac:dyDescent="0.6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</row>
    <row r="51" spans="1:61" x14ac:dyDescent="0.6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</row>
    <row r="52" spans="1:61" x14ac:dyDescent="0.6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</row>
    <row r="53" spans="1:61" x14ac:dyDescent="0.6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</row>
    <row r="54" spans="1:61" x14ac:dyDescent="0.6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</row>
    <row r="55" spans="1:61" x14ac:dyDescent="0.6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</row>
    <row r="56" spans="1:61" x14ac:dyDescent="0.6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</row>
    <row r="57" spans="1:61" x14ac:dyDescent="0.6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</row>
    <row r="58" spans="1:61" x14ac:dyDescent="0.6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</row>
    <row r="59" spans="1:61" x14ac:dyDescent="0.6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</row>
    <row r="60" spans="1:61" x14ac:dyDescent="0.6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</row>
    <row r="61" spans="1:61" x14ac:dyDescent="0.6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</row>
    <row r="62" spans="1:61" x14ac:dyDescent="0.6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</row>
    <row r="63" spans="1:61" x14ac:dyDescent="0.6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</row>
    <row r="64" spans="1:61" x14ac:dyDescent="0.6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</row>
    <row r="65" spans="1:61" x14ac:dyDescent="0.6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</row>
    <row r="66" spans="1:61" x14ac:dyDescent="0.6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</row>
    <row r="67" spans="1:61" x14ac:dyDescent="0.6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</row>
    <row r="68" spans="1:61" x14ac:dyDescent="0.6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</row>
    <row r="69" spans="1:61" x14ac:dyDescent="0.6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</row>
    <row r="70" spans="1:61" x14ac:dyDescent="0.6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</row>
    <row r="71" spans="1:61" x14ac:dyDescent="0.6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</row>
    <row r="72" spans="1:61" x14ac:dyDescent="0.6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</row>
    <row r="73" spans="1:61" x14ac:dyDescent="0.6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</row>
    <row r="74" spans="1:61" x14ac:dyDescent="0.6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</row>
    <row r="75" spans="1:61" x14ac:dyDescent="0.6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</row>
    <row r="76" spans="1:61" x14ac:dyDescent="0.6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</row>
    <row r="77" spans="1:61" x14ac:dyDescent="0.6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</row>
    <row r="78" spans="1:61" x14ac:dyDescent="0.6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</row>
    <row r="79" spans="1:61" x14ac:dyDescent="0.6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</row>
    <row r="80" spans="1:61" x14ac:dyDescent="0.6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</row>
    <row r="81" spans="1:61" x14ac:dyDescent="0.6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</row>
    <row r="82" spans="1:61" x14ac:dyDescent="0.6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</row>
    <row r="83" spans="1:61" x14ac:dyDescent="0.6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</row>
    <row r="84" spans="1:61" x14ac:dyDescent="0.6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</row>
    <row r="85" spans="1:61" x14ac:dyDescent="0.6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</row>
    <row r="86" spans="1:61" x14ac:dyDescent="0.6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</row>
    <row r="87" spans="1:61" x14ac:dyDescent="0.6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</row>
    <row r="88" spans="1:61" x14ac:dyDescent="0.6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</row>
    <row r="89" spans="1:61" x14ac:dyDescent="0.6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</row>
    <row r="90" spans="1:61" x14ac:dyDescent="0.6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</row>
    <row r="91" spans="1:61" x14ac:dyDescent="0.6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</row>
    <row r="92" spans="1:61" x14ac:dyDescent="0.6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</row>
    <row r="93" spans="1:61" x14ac:dyDescent="0.6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</row>
    <row r="94" spans="1:61" x14ac:dyDescent="0.6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</row>
    <row r="95" spans="1:61" x14ac:dyDescent="0.6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</row>
    <row r="96" spans="1:61" x14ac:dyDescent="0.6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</row>
    <row r="97" spans="1:61" x14ac:dyDescent="0.6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</row>
    <row r="98" spans="1:61" x14ac:dyDescent="0.6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</row>
    <row r="99" spans="1:61" x14ac:dyDescent="0.6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</row>
    <row r="100" spans="1:61" x14ac:dyDescent="0.6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</row>
    <row r="101" spans="1:61" x14ac:dyDescent="0.6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</row>
    <row r="102" spans="1:61" x14ac:dyDescent="0.6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</row>
    <row r="103" spans="1:61" x14ac:dyDescent="0.6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</row>
    <row r="104" spans="1:61" x14ac:dyDescent="0.6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</row>
    <row r="105" spans="1:61" x14ac:dyDescent="0.6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</row>
    <row r="106" spans="1:61" x14ac:dyDescent="0.6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</row>
    <row r="107" spans="1:61" x14ac:dyDescent="0.6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</row>
    <row r="108" spans="1:61" x14ac:dyDescent="0.6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</row>
    <row r="109" spans="1:61" x14ac:dyDescent="0.6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</row>
    <row r="110" spans="1:61" x14ac:dyDescent="0.6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</row>
    <row r="111" spans="1:61" x14ac:dyDescent="0.6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</row>
    <row r="112" spans="1:61" x14ac:dyDescent="0.6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</row>
    <row r="113" spans="1:61" x14ac:dyDescent="0.6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</row>
    <row r="114" spans="1:61" x14ac:dyDescent="0.6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</row>
    <row r="115" spans="1:61" x14ac:dyDescent="0.6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</row>
    <row r="116" spans="1:61" x14ac:dyDescent="0.6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</row>
    <row r="117" spans="1:61" x14ac:dyDescent="0.6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</row>
    <row r="118" spans="1:61" x14ac:dyDescent="0.6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</row>
    <row r="119" spans="1:61" x14ac:dyDescent="0.6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</row>
    <row r="120" spans="1:61" x14ac:dyDescent="0.6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</row>
    <row r="121" spans="1:61" x14ac:dyDescent="0.6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</row>
    <row r="122" spans="1:61" x14ac:dyDescent="0.6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</row>
    <row r="123" spans="1:61" x14ac:dyDescent="0.6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</row>
    <row r="124" spans="1:61" x14ac:dyDescent="0.6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</row>
    <row r="125" spans="1:61" x14ac:dyDescent="0.6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</row>
    <row r="126" spans="1:61" x14ac:dyDescent="0.6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</row>
    <row r="127" spans="1:61" x14ac:dyDescent="0.6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</row>
    <row r="128" spans="1:61" x14ac:dyDescent="0.6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</row>
    <row r="129" spans="1:61" x14ac:dyDescent="0.6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</row>
    <row r="130" spans="1:61" x14ac:dyDescent="0.6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</row>
    <row r="131" spans="1:61" x14ac:dyDescent="0.6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</row>
    <row r="132" spans="1:61" x14ac:dyDescent="0.6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</row>
    <row r="133" spans="1:61" x14ac:dyDescent="0.6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</row>
    <row r="134" spans="1:61" x14ac:dyDescent="0.6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</row>
    <row r="135" spans="1:61" x14ac:dyDescent="0.6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</row>
    <row r="136" spans="1:61" x14ac:dyDescent="0.6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</row>
    <row r="137" spans="1:61" x14ac:dyDescent="0.6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</row>
    <row r="138" spans="1:61" x14ac:dyDescent="0.6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</row>
    <row r="139" spans="1:61" x14ac:dyDescent="0.6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</row>
    <row r="140" spans="1:61" x14ac:dyDescent="0.6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</row>
    <row r="141" spans="1:61" x14ac:dyDescent="0.6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</row>
    <row r="142" spans="1:61" x14ac:dyDescent="0.6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</row>
    <row r="143" spans="1:61" x14ac:dyDescent="0.6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</row>
    <row r="144" spans="1:61" x14ac:dyDescent="0.6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</row>
    <row r="145" spans="1:61" x14ac:dyDescent="0.6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</row>
    <row r="146" spans="1:61" x14ac:dyDescent="0.6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</row>
    <row r="147" spans="1:61" x14ac:dyDescent="0.6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</row>
    <row r="148" spans="1:61" x14ac:dyDescent="0.6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</row>
    <row r="149" spans="1:61" x14ac:dyDescent="0.6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</row>
    <row r="150" spans="1:61" x14ac:dyDescent="0.6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</row>
    <row r="151" spans="1:61" x14ac:dyDescent="0.6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</row>
    <row r="152" spans="1:61" x14ac:dyDescent="0.6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</row>
    <row r="153" spans="1:61" x14ac:dyDescent="0.6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</row>
    <row r="154" spans="1:61" x14ac:dyDescent="0.6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</row>
    <row r="155" spans="1:61" x14ac:dyDescent="0.6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</row>
    <row r="156" spans="1:61" x14ac:dyDescent="0.6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</row>
    <row r="157" spans="1:61" x14ac:dyDescent="0.6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</row>
    <row r="158" spans="1:61" x14ac:dyDescent="0.6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</row>
    <row r="159" spans="1:61" x14ac:dyDescent="0.65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</row>
    <row r="160" spans="1:61" x14ac:dyDescent="0.65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</row>
    <row r="161" spans="1:61" x14ac:dyDescent="0.65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</row>
    <row r="162" spans="1:61" x14ac:dyDescent="0.65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</row>
    <row r="163" spans="1:61" x14ac:dyDescent="0.6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</row>
    <row r="164" spans="1:61" x14ac:dyDescent="0.65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</row>
    <row r="165" spans="1:61" x14ac:dyDescent="0.6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</row>
    <row r="166" spans="1:61" x14ac:dyDescent="0.65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</row>
    <row r="167" spans="1:61" x14ac:dyDescent="0.65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</row>
    <row r="168" spans="1:61" x14ac:dyDescent="0.65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</row>
    <row r="169" spans="1:61" x14ac:dyDescent="0.65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</row>
    <row r="170" spans="1:61" x14ac:dyDescent="0.65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</row>
    <row r="171" spans="1:61" x14ac:dyDescent="0.65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</row>
    <row r="172" spans="1:61" x14ac:dyDescent="0.6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</row>
    <row r="173" spans="1:61" x14ac:dyDescent="0.65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</row>
    <row r="174" spans="1:61" x14ac:dyDescent="0.65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</row>
    <row r="175" spans="1:61" x14ac:dyDescent="0.6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</row>
    <row r="176" spans="1:61" x14ac:dyDescent="0.65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</row>
    <row r="177" spans="1:61" x14ac:dyDescent="0.65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</row>
    <row r="178" spans="1:61" x14ac:dyDescent="0.6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</row>
    <row r="179" spans="1:61" x14ac:dyDescent="0.6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</row>
    <row r="180" spans="1:61" x14ac:dyDescent="0.6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</row>
    <row r="181" spans="1:61" x14ac:dyDescent="0.6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</row>
    <row r="182" spans="1:61" x14ac:dyDescent="0.6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</row>
    <row r="183" spans="1:61" x14ac:dyDescent="0.6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</row>
    <row r="184" spans="1:61" x14ac:dyDescent="0.6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</row>
    <row r="185" spans="1:61" x14ac:dyDescent="0.6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</row>
    <row r="186" spans="1:61" x14ac:dyDescent="0.6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</row>
    <row r="187" spans="1:61" x14ac:dyDescent="0.65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</row>
    <row r="188" spans="1:61" x14ac:dyDescent="0.65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</row>
    <row r="189" spans="1:61" x14ac:dyDescent="0.65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</row>
    <row r="190" spans="1:61" x14ac:dyDescent="0.65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</row>
    <row r="191" spans="1:61" x14ac:dyDescent="0.65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</row>
    <row r="192" spans="1:61" x14ac:dyDescent="0.65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</row>
    <row r="193" spans="1:61" x14ac:dyDescent="0.65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</row>
    <row r="194" spans="1:61" x14ac:dyDescent="0.65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</row>
    <row r="195" spans="1:61" x14ac:dyDescent="0.65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</row>
    <row r="196" spans="1:61" x14ac:dyDescent="0.65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</row>
    <row r="197" spans="1:61" x14ac:dyDescent="0.65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</row>
    <row r="198" spans="1:61" x14ac:dyDescent="0.65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</row>
    <row r="199" spans="1:61" x14ac:dyDescent="0.65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</row>
    <row r="200" spans="1:61" x14ac:dyDescent="0.65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</row>
    <row r="201" spans="1:61" x14ac:dyDescent="0.65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</row>
    <row r="202" spans="1:61" x14ac:dyDescent="0.65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</row>
    <row r="203" spans="1:61" x14ac:dyDescent="0.65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</row>
    <row r="204" spans="1:61" x14ac:dyDescent="0.65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</row>
    <row r="205" spans="1:61" x14ac:dyDescent="0.65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</row>
    <row r="206" spans="1:61" x14ac:dyDescent="0.65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</row>
    <row r="207" spans="1:61" x14ac:dyDescent="0.65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</row>
    <row r="208" spans="1:61" x14ac:dyDescent="0.65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</row>
    <row r="209" spans="1:61" x14ac:dyDescent="0.65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</row>
    <row r="210" spans="1:61" x14ac:dyDescent="0.65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</row>
    <row r="211" spans="1:61" x14ac:dyDescent="0.65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</row>
    <row r="212" spans="1:61" x14ac:dyDescent="0.65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</row>
    <row r="213" spans="1:61" x14ac:dyDescent="0.65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</row>
    <row r="214" spans="1:61" x14ac:dyDescent="0.65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</row>
    <row r="215" spans="1:61" x14ac:dyDescent="0.65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</row>
    <row r="216" spans="1:61" x14ac:dyDescent="0.65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</row>
    <row r="217" spans="1:61" x14ac:dyDescent="0.65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</row>
    <row r="218" spans="1:61" x14ac:dyDescent="0.65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</row>
    <row r="219" spans="1:61" x14ac:dyDescent="0.65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</row>
    <row r="220" spans="1:61" x14ac:dyDescent="0.65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</row>
    <row r="221" spans="1:61" x14ac:dyDescent="0.65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</row>
    <row r="222" spans="1:61" x14ac:dyDescent="0.65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</row>
    <row r="223" spans="1:61" x14ac:dyDescent="0.65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</row>
    <row r="224" spans="1:61" x14ac:dyDescent="0.65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</row>
    <row r="225" spans="1:61" x14ac:dyDescent="0.65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</row>
    <row r="226" spans="1:61" x14ac:dyDescent="0.65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</row>
    <row r="227" spans="1:61" x14ac:dyDescent="0.65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</row>
    <row r="228" spans="1:61" x14ac:dyDescent="0.65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</row>
    <row r="229" spans="1:61" x14ac:dyDescent="0.65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</row>
    <row r="230" spans="1:61" x14ac:dyDescent="0.65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</row>
    <row r="231" spans="1:61" x14ac:dyDescent="0.65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</row>
    <row r="232" spans="1:61" x14ac:dyDescent="0.65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</row>
    <row r="233" spans="1:61" x14ac:dyDescent="0.65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</row>
    <row r="234" spans="1:61" x14ac:dyDescent="0.65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</row>
    <row r="235" spans="1:61" x14ac:dyDescent="0.65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</row>
    <row r="236" spans="1:61" x14ac:dyDescent="0.65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</row>
    <row r="237" spans="1:61" x14ac:dyDescent="0.65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</row>
    <row r="238" spans="1:61" x14ac:dyDescent="0.65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</row>
    <row r="239" spans="1:61" x14ac:dyDescent="0.65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</row>
    <row r="240" spans="1:61" x14ac:dyDescent="0.65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</row>
    <row r="241" spans="1:61" x14ac:dyDescent="0.65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</row>
    <row r="242" spans="1:61" x14ac:dyDescent="0.6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</row>
    <row r="243" spans="1:61" x14ac:dyDescent="0.65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</row>
    <row r="244" spans="1:61" x14ac:dyDescent="0.65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</row>
    <row r="245" spans="1:61" x14ac:dyDescent="0.65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</row>
    <row r="246" spans="1:61" x14ac:dyDescent="0.65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</row>
    <row r="247" spans="1:61" x14ac:dyDescent="0.65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</row>
    <row r="248" spans="1:61" x14ac:dyDescent="0.65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</row>
    <row r="249" spans="1:61" x14ac:dyDescent="0.65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</row>
    <row r="250" spans="1:61" x14ac:dyDescent="0.65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</row>
    <row r="251" spans="1:61" x14ac:dyDescent="0.65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</row>
    <row r="252" spans="1:61" x14ac:dyDescent="0.65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</row>
    <row r="253" spans="1:61" x14ac:dyDescent="0.65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</row>
    <row r="254" spans="1:61" x14ac:dyDescent="0.65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</row>
    <row r="255" spans="1:61" x14ac:dyDescent="0.65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</row>
    <row r="256" spans="1:61" x14ac:dyDescent="0.65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</row>
    <row r="257" spans="1:61" x14ac:dyDescent="0.65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</row>
    <row r="258" spans="1:61" x14ac:dyDescent="0.65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</row>
    <row r="259" spans="1:61" x14ac:dyDescent="0.65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</row>
    <row r="260" spans="1:61" x14ac:dyDescent="0.65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</row>
    <row r="261" spans="1:61" x14ac:dyDescent="0.65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</row>
    <row r="262" spans="1:61" x14ac:dyDescent="0.65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</row>
    <row r="263" spans="1:61" x14ac:dyDescent="0.65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</row>
    <row r="264" spans="1:61" x14ac:dyDescent="0.65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</row>
    <row r="265" spans="1:61" x14ac:dyDescent="0.65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</row>
    <row r="266" spans="1:61" x14ac:dyDescent="0.65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</row>
    <row r="267" spans="1:61" x14ac:dyDescent="0.65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</row>
    <row r="268" spans="1:61" x14ac:dyDescent="0.65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</row>
    <row r="269" spans="1:61" x14ac:dyDescent="0.65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</row>
    <row r="270" spans="1:61" x14ac:dyDescent="0.65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</row>
    <row r="271" spans="1:61" x14ac:dyDescent="0.65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</row>
    <row r="272" spans="1:61" x14ac:dyDescent="0.65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</row>
    <row r="273" spans="1:61" x14ac:dyDescent="0.65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</row>
    <row r="274" spans="1:61" x14ac:dyDescent="0.65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</row>
    <row r="275" spans="1:61" x14ac:dyDescent="0.65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</row>
    <row r="276" spans="1:61" x14ac:dyDescent="0.65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</row>
    <row r="277" spans="1:61" x14ac:dyDescent="0.65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</row>
    <row r="278" spans="1:61" x14ac:dyDescent="0.65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</row>
    <row r="279" spans="1:61" x14ac:dyDescent="0.65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</row>
    <row r="280" spans="1:61" x14ac:dyDescent="0.65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</row>
    <row r="281" spans="1:61" x14ac:dyDescent="0.65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</row>
    <row r="282" spans="1:61" x14ac:dyDescent="0.65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</row>
    <row r="283" spans="1:61" x14ac:dyDescent="0.65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</row>
    <row r="284" spans="1:61" x14ac:dyDescent="0.65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</row>
    <row r="285" spans="1:61" x14ac:dyDescent="0.65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</row>
  </sheetData>
  <mergeCells count="23">
    <mergeCell ref="A1:M1"/>
    <mergeCell ref="A2:M2"/>
    <mergeCell ref="B3:D3"/>
    <mergeCell ref="E3:M3"/>
    <mergeCell ref="B4:D4"/>
    <mergeCell ref="E4:M4"/>
    <mergeCell ref="B5:D5"/>
    <mergeCell ref="E5:M5"/>
    <mergeCell ref="B6:D6"/>
    <mergeCell ref="E6:M6"/>
    <mergeCell ref="B7:D7"/>
    <mergeCell ref="E7:M7"/>
    <mergeCell ref="B15:M15"/>
    <mergeCell ref="B16:M16"/>
    <mergeCell ref="B17:M17"/>
    <mergeCell ref="B8:D8"/>
    <mergeCell ref="E8:M8"/>
    <mergeCell ref="A10:M10"/>
    <mergeCell ref="A11:M11"/>
    <mergeCell ref="B12:M12"/>
    <mergeCell ref="B14:M14"/>
    <mergeCell ref="B9:D9"/>
    <mergeCell ref="E9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showGridLines="0" workbookViewId="0">
      <selection activeCell="C1" sqref="C1"/>
    </sheetView>
  </sheetViews>
  <sheetFormatPr defaultColWidth="9" defaultRowHeight="20" x14ac:dyDescent="0.6"/>
  <cols>
    <col min="1" max="1" width="24.6640625" style="109" bestFit="1" customWidth="1"/>
    <col min="2" max="2" width="15.58203125" style="110" customWidth="1"/>
    <col min="3" max="3" width="15.58203125" style="109" customWidth="1"/>
    <col min="4" max="4" width="15.58203125" style="110" customWidth="1"/>
    <col min="5" max="5" width="15.58203125" style="109" customWidth="1"/>
    <col min="6" max="6" width="15.58203125" style="110" customWidth="1"/>
    <col min="7" max="7" width="15.58203125" style="1" customWidth="1"/>
    <col min="8" max="16384" width="9" style="1"/>
  </cols>
  <sheetData>
    <row r="1" spans="1:7" s="106" customFormat="1" ht="30" customHeight="1" x14ac:dyDescent="0.3">
      <c r="A1" s="102" t="s">
        <v>564</v>
      </c>
      <c r="B1" s="103" t="s">
        <v>785</v>
      </c>
      <c r="C1" s="104" t="str">
        <f>VLOOKUP(B$1,master!$A:$B,2,FALSE)</f>
        <v>ชื่อบริษัท</v>
      </c>
      <c r="D1" s="105"/>
    </row>
    <row r="2" spans="1:7" s="106" customFormat="1" ht="31.5" customHeight="1" x14ac:dyDescent="0.3">
      <c r="A2" s="107" t="s">
        <v>565</v>
      </c>
      <c r="B2" s="106" t="s">
        <v>566</v>
      </c>
      <c r="C2" s="108">
        <v>31</v>
      </c>
      <c r="D2" s="106" t="s">
        <v>568</v>
      </c>
      <c r="E2" s="108" t="s">
        <v>574</v>
      </c>
      <c r="F2" s="102" t="s">
        <v>569</v>
      </c>
      <c r="G2" s="108">
        <v>2021</v>
      </c>
    </row>
    <row r="3" spans="1:7" x14ac:dyDescent="0.6">
      <c r="E3" s="111">
        <f>MATCH(E2,master!F2:F13,0)</f>
        <v>3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master!$D$2:$D$5</xm:f>
          </x14:formula1>
          <xm:sqref>C2</xm:sqref>
        </x14:dataValidation>
        <x14:dataValidation type="list" allowBlank="1" showInputMessage="1" showErrorMessage="1" xr:uid="{00000000-0002-0000-0100-000001000000}">
          <x14:formula1>
            <xm:f>master!$H$2:$H$22</xm:f>
          </x14:formula1>
          <xm:sqref>G2</xm:sqref>
        </x14:dataValidation>
        <x14:dataValidation type="list" allowBlank="1" showInputMessage="1" showErrorMessage="1" xr:uid="{00000000-0002-0000-0100-000002000000}">
          <x14:formula1>
            <xm:f>master!$F$2:$F$13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40"/>
  <sheetViews>
    <sheetView showGridLines="0" zoomScaleNormal="100" workbookViewId="0">
      <selection activeCell="B14" sqref="B14"/>
    </sheetView>
  </sheetViews>
  <sheetFormatPr defaultColWidth="9" defaultRowHeight="20" x14ac:dyDescent="0.6"/>
  <cols>
    <col min="1" max="1" width="10.58203125" style="1" customWidth="1"/>
    <col min="2" max="2" width="67.6640625" style="1" customWidth="1"/>
    <col min="3" max="4" width="23.1640625" style="1" customWidth="1"/>
    <col min="5" max="5" width="1.83203125" style="1" customWidth="1"/>
    <col min="6" max="16384" width="9" style="1"/>
  </cols>
  <sheetData>
    <row r="1" spans="1:4" ht="24" x14ac:dyDescent="0.65">
      <c r="A1" s="36" t="s">
        <v>791</v>
      </c>
    </row>
    <row r="3" spans="1:4" ht="20.5" x14ac:dyDescent="0.6">
      <c r="A3" s="5" t="s">
        <v>41</v>
      </c>
      <c r="B3" s="26" t="str">
        <f>ผู้ส่งข้อมูล!B1</f>
        <v>999</v>
      </c>
    </row>
    <row r="4" spans="1:4" ht="20.5" x14ac:dyDescent="0.6">
      <c r="A4" s="5" t="s">
        <v>42</v>
      </c>
      <c r="B4" s="26" t="str">
        <f>ผู้ส่งข้อมูล!C1</f>
        <v>ชื่อบริษัท</v>
      </c>
    </row>
    <row r="5" spans="1:4" ht="20.5" x14ac:dyDescent="0.6">
      <c r="A5" s="5" t="s">
        <v>43</v>
      </c>
      <c r="B5" s="26" t="str">
        <f>ผู้ส่งข้อมูล!G2&amp;"-"&amp;TEXT(ผู้ส่งข้อมูล!E3,"00")&amp;"-"&amp;ผู้ส่งข้อมูล!C2</f>
        <v>2021-03-31</v>
      </c>
    </row>
    <row r="6" spans="1:4" x14ac:dyDescent="0.6">
      <c r="C6" s="3" t="s">
        <v>39</v>
      </c>
      <c r="D6" s="27" t="s">
        <v>524</v>
      </c>
    </row>
    <row r="7" spans="1:4" ht="20.5" x14ac:dyDescent="0.6">
      <c r="A7" s="6" t="s">
        <v>44</v>
      </c>
      <c r="B7" s="21" t="s">
        <v>9</v>
      </c>
      <c r="C7" s="4" t="s">
        <v>40</v>
      </c>
      <c r="D7" s="4" t="s">
        <v>523</v>
      </c>
    </row>
    <row r="8" spans="1:4" ht="20.5" x14ac:dyDescent="0.65">
      <c r="A8" s="54" t="s">
        <v>377</v>
      </c>
      <c r="B8" s="17" t="s">
        <v>260</v>
      </c>
      <c r="C8" s="81">
        <f>ROUND(SUM(C9:C13,C23,C39,C45,C63,C72),2)</f>
        <v>0</v>
      </c>
      <c r="D8" s="82"/>
    </row>
    <row r="9" spans="1:4" ht="20.5" x14ac:dyDescent="0.65">
      <c r="A9" s="54" t="s">
        <v>378</v>
      </c>
      <c r="B9" s="17" t="s">
        <v>261</v>
      </c>
      <c r="C9" s="79">
        <v>0</v>
      </c>
      <c r="D9" s="83"/>
    </row>
    <row r="10" spans="1:4" ht="20.5" x14ac:dyDescent="0.65">
      <c r="A10" s="54" t="s">
        <v>379</v>
      </c>
      <c r="B10" s="17" t="s">
        <v>262</v>
      </c>
      <c r="C10" s="79">
        <v>0</v>
      </c>
      <c r="D10" s="83"/>
    </row>
    <row r="11" spans="1:4" ht="20.5" x14ac:dyDescent="0.65">
      <c r="A11" s="58" t="s">
        <v>539</v>
      </c>
      <c r="B11" s="17" t="s">
        <v>305</v>
      </c>
      <c r="C11" s="79">
        <v>0</v>
      </c>
      <c r="D11" s="83"/>
    </row>
    <row r="12" spans="1:4" ht="20.5" x14ac:dyDescent="0.65">
      <c r="A12" s="58" t="s">
        <v>540</v>
      </c>
      <c r="B12" s="17" t="s">
        <v>306</v>
      </c>
      <c r="C12" s="79">
        <v>0</v>
      </c>
      <c r="D12" s="83"/>
    </row>
    <row r="13" spans="1:4" ht="21" customHeight="1" x14ac:dyDescent="0.6">
      <c r="A13" s="54" t="s">
        <v>481</v>
      </c>
      <c r="B13" s="22" t="s">
        <v>307</v>
      </c>
      <c r="C13" s="81">
        <f>ROUND(C14+C15-C16+C17+C18-C19+C20+C21-C22,2)</f>
        <v>0</v>
      </c>
      <c r="D13" s="84"/>
    </row>
    <row r="14" spans="1:4" x14ac:dyDescent="0.6">
      <c r="A14" s="54" t="s">
        <v>482</v>
      </c>
      <c r="B14" s="18" t="s">
        <v>308</v>
      </c>
      <c r="C14" s="66">
        <v>0</v>
      </c>
      <c r="D14" s="85"/>
    </row>
    <row r="15" spans="1:4" x14ac:dyDescent="0.6">
      <c r="A15" s="54" t="s">
        <v>483</v>
      </c>
      <c r="B15" s="18" t="s">
        <v>309</v>
      </c>
      <c r="C15" s="66">
        <v>0</v>
      </c>
      <c r="D15" s="85"/>
    </row>
    <row r="16" spans="1:4" x14ac:dyDescent="0.6">
      <c r="A16" s="54" t="s">
        <v>484</v>
      </c>
      <c r="B16" s="18" t="s">
        <v>806</v>
      </c>
      <c r="C16" s="66">
        <v>0</v>
      </c>
      <c r="D16" s="85"/>
    </row>
    <row r="17" spans="1:4" x14ac:dyDescent="0.6">
      <c r="A17" s="54" t="s">
        <v>485</v>
      </c>
      <c r="B17" s="18" t="s">
        <v>310</v>
      </c>
      <c r="C17" s="66">
        <v>0</v>
      </c>
      <c r="D17" s="85"/>
    </row>
    <row r="18" spans="1:4" x14ac:dyDescent="0.6">
      <c r="A18" s="54" t="s">
        <v>486</v>
      </c>
      <c r="B18" s="18" t="s">
        <v>311</v>
      </c>
      <c r="C18" s="66">
        <v>0</v>
      </c>
      <c r="D18" s="85"/>
    </row>
    <row r="19" spans="1:4" x14ac:dyDescent="0.6">
      <c r="A19" s="54" t="s">
        <v>487</v>
      </c>
      <c r="B19" s="18" t="s">
        <v>807</v>
      </c>
      <c r="C19" s="66">
        <v>0</v>
      </c>
      <c r="D19" s="85"/>
    </row>
    <row r="20" spans="1:4" x14ac:dyDescent="0.6">
      <c r="A20" s="54" t="s">
        <v>488</v>
      </c>
      <c r="B20" s="18" t="s">
        <v>312</v>
      </c>
      <c r="C20" s="66">
        <v>0</v>
      </c>
      <c r="D20" s="85"/>
    </row>
    <row r="21" spans="1:4" x14ac:dyDescent="0.6">
      <c r="A21" s="54" t="s">
        <v>489</v>
      </c>
      <c r="B21" s="18" t="s">
        <v>313</v>
      </c>
      <c r="C21" s="66">
        <v>0</v>
      </c>
      <c r="D21" s="85"/>
    </row>
    <row r="22" spans="1:4" x14ac:dyDescent="0.6">
      <c r="A22" s="54" t="s">
        <v>490</v>
      </c>
      <c r="B22" s="18" t="s">
        <v>808</v>
      </c>
      <c r="C22" s="66">
        <v>0</v>
      </c>
      <c r="D22" s="85"/>
    </row>
    <row r="23" spans="1:4" ht="20.5" x14ac:dyDescent="0.65">
      <c r="A23" s="54" t="s">
        <v>465</v>
      </c>
      <c r="B23" s="17" t="s">
        <v>314</v>
      </c>
      <c r="C23" s="81">
        <f>ROUND(C24+C29+C34,2)</f>
        <v>0</v>
      </c>
      <c r="D23" s="84"/>
    </row>
    <row r="24" spans="1:4" x14ac:dyDescent="0.6">
      <c r="A24" s="54" t="s">
        <v>466</v>
      </c>
      <c r="B24" s="18" t="s">
        <v>315</v>
      </c>
      <c r="C24" s="86">
        <f>ROUND(C25+C26-C27-C28,2)</f>
        <v>0</v>
      </c>
      <c r="D24" s="87"/>
    </row>
    <row r="25" spans="1:4" x14ac:dyDescent="0.6">
      <c r="A25" s="54" t="s">
        <v>467</v>
      </c>
      <c r="B25" s="20" t="s">
        <v>316</v>
      </c>
      <c r="C25" s="66">
        <v>0</v>
      </c>
      <c r="D25" s="85"/>
    </row>
    <row r="26" spans="1:4" x14ac:dyDescent="0.6">
      <c r="A26" s="54" t="s">
        <v>468</v>
      </c>
      <c r="B26" s="20" t="s">
        <v>809</v>
      </c>
      <c r="C26" s="66">
        <v>0</v>
      </c>
      <c r="D26" s="85"/>
    </row>
    <row r="27" spans="1:4" x14ac:dyDescent="0.6">
      <c r="A27" s="54" t="s">
        <v>469</v>
      </c>
      <c r="B27" s="20" t="s">
        <v>810</v>
      </c>
      <c r="C27" s="66">
        <v>0</v>
      </c>
      <c r="D27" s="85"/>
    </row>
    <row r="28" spans="1:4" x14ac:dyDescent="0.6">
      <c r="A28" s="54" t="s">
        <v>470</v>
      </c>
      <c r="B28" s="20" t="s">
        <v>811</v>
      </c>
      <c r="C28" s="66">
        <v>0</v>
      </c>
      <c r="D28" s="85"/>
    </row>
    <row r="29" spans="1:4" x14ac:dyDescent="0.6">
      <c r="A29" s="54" t="s">
        <v>471</v>
      </c>
      <c r="B29" s="18" t="s">
        <v>317</v>
      </c>
      <c r="C29" s="86">
        <f>ROUND(C30+C31-C32-C33,2)</f>
        <v>0</v>
      </c>
      <c r="D29" s="87"/>
    </row>
    <row r="30" spans="1:4" x14ac:dyDescent="0.6">
      <c r="A30" s="54" t="s">
        <v>472</v>
      </c>
      <c r="B30" s="20" t="s">
        <v>318</v>
      </c>
      <c r="C30" s="66">
        <v>0</v>
      </c>
      <c r="D30" s="85"/>
    </row>
    <row r="31" spans="1:4" x14ac:dyDescent="0.6">
      <c r="A31" s="54" t="s">
        <v>473</v>
      </c>
      <c r="B31" s="20" t="s">
        <v>812</v>
      </c>
      <c r="C31" s="66">
        <v>0</v>
      </c>
      <c r="D31" s="85"/>
    </row>
    <row r="32" spans="1:4" x14ac:dyDescent="0.6">
      <c r="A32" s="54" t="s">
        <v>474</v>
      </c>
      <c r="B32" s="20" t="s">
        <v>813</v>
      </c>
      <c r="C32" s="66">
        <v>0</v>
      </c>
      <c r="D32" s="85"/>
    </row>
    <row r="33" spans="1:4" x14ac:dyDescent="0.6">
      <c r="A33" s="54" t="s">
        <v>475</v>
      </c>
      <c r="B33" s="20" t="s">
        <v>814</v>
      </c>
      <c r="C33" s="66">
        <v>0</v>
      </c>
      <c r="D33" s="85"/>
    </row>
    <row r="34" spans="1:4" x14ac:dyDescent="0.6">
      <c r="A34" s="54" t="s">
        <v>476</v>
      </c>
      <c r="B34" s="18" t="s">
        <v>319</v>
      </c>
      <c r="C34" s="86">
        <f>ROUND(C35+C36-C37-C38,2)</f>
        <v>0</v>
      </c>
      <c r="D34" s="87"/>
    </row>
    <row r="35" spans="1:4" x14ac:dyDescent="0.6">
      <c r="A35" s="54" t="s">
        <v>477</v>
      </c>
      <c r="B35" s="20" t="s">
        <v>320</v>
      </c>
      <c r="C35" s="66">
        <v>0</v>
      </c>
      <c r="D35" s="85"/>
    </row>
    <row r="36" spans="1:4" x14ac:dyDescent="0.6">
      <c r="A36" s="54" t="s">
        <v>478</v>
      </c>
      <c r="B36" s="20" t="s">
        <v>815</v>
      </c>
      <c r="C36" s="66">
        <v>0</v>
      </c>
      <c r="D36" s="85"/>
    </row>
    <row r="37" spans="1:4" x14ac:dyDescent="0.6">
      <c r="A37" s="54" t="s">
        <v>479</v>
      </c>
      <c r="B37" s="20" t="s">
        <v>816</v>
      </c>
      <c r="C37" s="66">
        <v>0</v>
      </c>
      <c r="D37" s="85"/>
    </row>
    <row r="38" spans="1:4" x14ac:dyDescent="0.6">
      <c r="A38" s="54" t="s">
        <v>480</v>
      </c>
      <c r="B38" s="20" t="s">
        <v>817</v>
      </c>
      <c r="C38" s="66">
        <v>0</v>
      </c>
      <c r="D38" s="85"/>
    </row>
    <row r="39" spans="1:4" ht="20.5" x14ac:dyDescent="0.65">
      <c r="A39" s="54" t="s">
        <v>459</v>
      </c>
      <c r="B39" s="17" t="s">
        <v>321</v>
      </c>
      <c r="C39" s="81">
        <f>ROUND(C40+C43-C44,2)</f>
        <v>0</v>
      </c>
      <c r="D39" s="84"/>
    </row>
    <row r="40" spans="1:4" ht="20.25" customHeight="1" x14ac:dyDescent="0.6">
      <c r="A40" s="54" t="s">
        <v>460</v>
      </c>
      <c r="B40" s="18" t="s">
        <v>322</v>
      </c>
      <c r="C40" s="86">
        <f>ROUND(SUM(C41:C42),2)</f>
        <v>0</v>
      </c>
      <c r="D40" s="87"/>
    </row>
    <row r="41" spans="1:4" ht="20.25" customHeight="1" x14ac:dyDescent="0.6">
      <c r="A41" s="54" t="s">
        <v>461</v>
      </c>
      <c r="B41" s="20" t="s">
        <v>323</v>
      </c>
      <c r="C41" s="66">
        <v>0</v>
      </c>
      <c r="D41" s="85"/>
    </row>
    <row r="42" spans="1:4" ht="20.25" customHeight="1" x14ac:dyDescent="0.6">
      <c r="A42" s="54" t="s">
        <v>462</v>
      </c>
      <c r="B42" s="20" t="s">
        <v>324</v>
      </c>
      <c r="C42" s="66">
        <v>0</v>
      </c>
      <c r="D42" s="85"/>
    </row>
    <row r="43" spans="1:4" ht="20.25" customHeight="1" x14ac:dyDescent="0.6">
      <c r="A43" s="54" t="s">
        <v>463</v>
      </c>
      <c r="B43" s="18" t="s">
        <v>325</v>
      </c>
      <c r="C43" s="66">
        <v>0</v>
      </c>
      <c r="D43" s="85"/>
    </row>
    <row r="44" spans="1:4" ht="20.25" customHeight="1" x14ac:dyDescent="0.6">
      <c r="A44" s="54" t="s">
        <v>464</v>
      </c>
      <c r="B44" s="18" t="s">
        <v>818</v>
      </c>
      <c r="C44" s="66">
        <v>0</v>
      </c>
      <c r="D44" s="85"/>
    </row>
    <row r="45" spans="1:4" ht="21" customHeight="1" x14ac:dyDescent="0.65">
      <c r="A45" s="54" t="s">
        <v>441</v>
      </c>
      <c r="B45" s="19" t="s">
        <v>326</v>
      </c>
      <c r="C45" s="81">
        <f>ROUND(SUM(C46,C50,C55,C59),2)</f>
        <v>0</v>
      </c>
      <c r="D45" s="84"/>
    </row>
    <row r="46" spans="1:4" x14ac:dyDescent="0.6">
      <c r="A46" s="54" t="s">
        <v>442</v>
      </c>
      <c r="B46" s="18" t="s">
        <v>327</v>
      </c>
      <c r="C46" s="86">
        <f>ROUND(C47+C48-C49,2)</f>
        <v>0</v>
      </c>
      <c r="D46" s="87"/>
    </row>
    <row r="47" spans="1:4" x14ac:dyDescent="0.6">
      <c r="A47" s="54" t="s">
        <v>443</v>
      </c>
      <c r="B47" s="20" t="s">
        <v>328</v>
      </c>
      <c r="C47" s="66">
        <v>0</v>
      </c>
      <c r="D47" s="85"/>
    </row>
    <row r="48" spans="1:4" x14ac:dyDescent="0.6">
      <c r="A48" s="54" t="s">
        <v>444</v>
      </c>
      <c r="B48" s="20" t="s">
        <v>329</v>
      </c>
      <c r="C48" s="66">
        <v>0</v>
      </c>
      <c r="D48" s="85"/>
    </row>
    <row r="49" spans="1:4" x14ac:dyDescent="0.6">
      <c r="A49" s="54" t="s">
        <v>445</v>
      </c>
      <c r="B49" s="20" t="s">
        <v>819</v>
      </c>
      <c r="C49" s="66">
        <v>0</v>
      </c>
      <c r="D49" s="85"/>
    </row>
    <row r="50" spans="1:4" x14ac:dyDescent="0.6">
      <c r="A50" s="54" t="s">
        <v>446</v>
      </c>
      <c r="B50" s="18" t="s">
        <v>330</v>
      </c>
      <c r="C50" s="86">
        <f>ROUND(C51+C52-C53-C54,2)</f>
        <v>0</v>
      </c>
      <c r="D50" s="87"/>
    </row>
    <row r="51" spans="1:4" x14ac:dyDescent="0.6">
      <c r="A51" s="54" t="s">
        <v>447</v>
      </c>
      <c r="B51" s="20" t="s">
        <v>331</v>
      </c>
      <c r="C51" s="66">
        <v>0</v>
      </c>
      <c r="D51" s="85"/>
    </row>
    <row r="52" spans="1:4" x14ac:dyDescent="0.6">
      <c r="A52" s="54" t="s">
        <v>448</v>
      </c>
      <c r="B52" s="20" t="s">
        <v>332</v>
      </c>
      <c r="C52" s="66">
        <v>0</v>
      </c>
      <c r="D52" s="85"/>
    </row>
    <row r="53" spans="1:4" x14ac:dyDescent="0.6">
      <c r="A53" s="54" t="s">
        <v>449</v>
      </c>
      <c r="B53" s="20" t="s">
        <v>820</v>
      </c>
      <c r="C53" s="66">
        <v>0</v>
      </c>
      <c r="D53" s="85"/>
    </row>
    <row r="54" spans="1:4" x14ac:dyDescent="0.6">
      <c r="A54" s="54" t="s">
        <v>450</v>
      </c>
      <c r="B54" s="20" t="s">
        <v>821</v>
      </c>
      <c r="C54" s="66">
        <v>0</v>
      </c>
      <c r="D54" s="85"/>
    </row>
    <row r="55" spans="1:4" x14ac:dyDescent="0.6">
      <c r="A55" s="54" t="s">
        <v>451</v>
      </c>
      <c r="B55" s="18" t="s">
        <v>333</v>
      </c>
      <c r="C55" s="86">
        <f>ROUND(C56-C57-C58,2)</f>
        <v>0</v>
      </c>
      <c r="D55" s="87"/>
    </row>
    <row r="56" spans="1:4" x14ac:dyDescent="0.6">
      <c r="A56" s="54" t="s">
        <v>452</v>
      </c>
      <c r="B56" s="20" t="s">
        <v>334</v>
      </c>
      <c r="C56" s="66">
        <v>0</v>
      </c>
      <c r="D56" s="85"/>
    </row>
    <row r="57" spans="1:4" x14ac:dyDescent="0.6">
      <c r="A57" s="54" t="s">
        <v>453</v>
      </c>
      <c r="B57" s="20" t="s">
        <v>822</v>
      </c>
      <c r="C57" s="66">
        <v>0</v>
      </c>
      <c r="D57" s="85"/>
    </row>
    <row r="58" spans="1:4" x14ac:dyDescent="0.6">
      <c r="A58" s="54" t="s">
        <v>454</v>
      </c>
      <c r="B58" s="20" t="s">
        <v>823</v>
      </c>
      <c r="C58" s="66">
        <v>0</v>
      </c>
      <c r="D58" s="85"/>
    </row>
    <row r="59" spans="1:4" x14ac:dyDescent="0.6">
      <c r="A59" s="54" t="s">
        <v>455</v>
      </c>
      <c r="B59" s="18" t="s">
        <v>335</v>
      </c>
      <c r="C59" s="86">
        <f>ROUND(C60-C61-C62,2)</f>
        <v>0</v>
      </c>
      <c r="D59" s="87"/>
    </row>
    <row r="60" spans="1:4" x14ac:dyDescent="0.6">
      <c r="A60" s="54" t="s">
        <v>456</v>
      </c>
      <c r="B60" s="20" t="s">
        <v>336</v>
      </c>
      <c r="C60" s="66">
        <v>0</v>
      </c>
      <c r="D60" s="85"/>
    </row>
    <row r="61" spans="1:4" x14ac:dyDescent="0.6">
      <c r="A61" s="54" t="s">
        <v>457</v>
      </c>
      <c r="B61" s="20" t="s">
        <v>824</v>
      </c>
      <c r="C61" s="66">
        <v>0</v>
      </c>
      <c r="D61" s="85"/>
    </row>
    <row r="62" spans="1:4" x14ac:dyDescent="0.6">
      <c r="A62" s="54" t="s">
        <v>458</v>
      </c>
      <c r="B62" s="20" t="s">
        <v>825</v>
      </c>
      <c r="C62" s="66">
        <v>0</v>
      </c>
      <c r="D62" s="85"/>
    </row>
    <row r="63" spans="1:4" ht="20.5" x14ac:dyDescent="0.65">
      <c r="A63" s="54" t="s">
        <v>432</v>
      </c>
      <c r="B63" s="19" t="s">
        <v>337</v>
      </c>
      <c r="C63" s="81">
        <f>ROUND(C64+C67,2)</f>
        <v>0</v>
      </c>
      <c r="D63" s="84"/>
    </row>
    <row r="64" spans="1:4" x14ac:dyDescent="0.6">
      <c r="A64" s="54" t="s">
        <v>433</v>
      </c>
      <c r="B64" s="18" t="s">
        <v>338</v>
      </c>
      <c r="C64" s="86">
        <f>ROUND(C65-C66,2)</f>
        <v>0</v>
      </c>
      <c r="D64" s="87"/>
    </row>
    <row r="65" spans="1:4" x14ac:dyDescent="0.6">
      <c r="A65" s="54" t="s">
        <v>434</v>
      </c>
      <c r="B65" s="20" t="s">
        <v>339</v>
      </c>
      <c r="C65" s="66">
        <v>0</v>
      </c>
      <c r="D65" s="85"/>
    </row>
    <row r="66" spans="1:4" x14ac:dyDescent="0.6">
      <c r="A66" s="54" t="s">
        <v>435</v>
      </c>
      <c r="B66" s="20" t="s">
        <v>826</v>
      </c>
      <c r="C66" s="66">
        <v>0</v>
      </c>
      <c r="D66" s="85"/>
    </row>
    <row r="67" spans="1:4" x14ac:dyDescent="0.6">
      <c r="A67" s="54" t="s">
        <v>436</v>
      </c>
      <c r="B67" s="18" t="s">
        <v>340</v>
      </c>
      <c r="C67" s="86">
        <f>ROUND(C68+C69-C70-C71,2)</f>
        <v>0</v>
      </c>
      <c r="D67" s="87"/>
    </row>
    <row r="68" spans="1:4" x14ac:dyDescent="0.6">
      <c r="A68" s="54" t="s">
        <v>437</v>
      </c>
      <c r="B68" s="20" t="s">
        <v>341</v>
      </c>
      <c r="C68" s="66">
        <v>0</v>
      </c>
      <c r="D68" s="85"/>
    </row>
    <row r="69" spans="1:4" x14ac:dyDescent="0.6">
      <c r="A69" s="54" t="s">
        <v>438</v>
      </c>
      <c r="B69" s="20" t="s">
        <v>342</v>
      </c>
      <c r="C69" s="66">
        <v>0</v>
      </c>
      <c r="D69" s="85"/>
    </row>
    <row r="70" spans="1:4" x14ac:dyDescent="0.6">
      <c r="A70" s="54" t="s">
        <v>439</v>
      </c>
      <c r="B70" s="20" t="s">
        <v>827</v>
      </c>
      <c r="C70" s="66">
        <v>0</v>
      </c>
      <c r="D70" s="85"/>
    </row>
    <row r="71" spans="1:4" x14ac:dyDescent="0.6">
      <c r="A71" s="54" t="s">
        <v>440</v>
      </c>
      <c r="B71" s="20" t="s">
        <v>828</v>
      </c>
      <c r="C71" s="66">
        <v>0</v>
      </c>
      <c r="D71" s="85"/>
    </row>
    <row r="72" spans="1:4" ht="20.5" x14ac:dyDescent="0.65">
      <c r="A72" s="54" t="s">
        <v>427</v>
      </c>
      <c r="B72" s="19" t="s">
        <v>343</v>
      </c>
      <c r="C72" s="81">
        <f>ROUND(SUM(C73:C81),2)</f>
        <v>0</v>
      </c>
      <c r="D72" s="84"/>
    </row>
    <row r="73" spans="1:4" x14ac:dyDescent="0.6">
      <c r="A73" s="54" t="s">
        <v>428</v>
      </c>
      <c r="B73" s="18" t="s">
        <v>344</v>
      </c>
      <c r="C73" s="66">
        <v>0</v>
      </c>
      <c r="D73" s="85"/>
    </row>
    <row r="74" spans="1:4" x14ac:dyDescent="0.6">
      <c r="A74" s="54" t="s">
        <v>429</v>
      </c>
      <c r="B74" s="18" t="s">
        <v>345</v>
      </c>
      <c r="C74" s="66">
        <v>0</v>
      </c>
      <c r="D74" s="85"/>
    </row>
    <row r="75" spans="1:4" x14ac:dyDescent="0.6">
      <c r="A75" s="58" t="s">
        <v>541</v>
      </c>
      <c r="B75" s="18" t="s">
        <v>496</v>
      </c>
      <c r="C75" s="66">
        <v>0</v>
      </c>
      <c r="D75" s="85"/>
    </row>
    <row r="76" spans="1:4" x14ac:dyDescent="0.6">
      <c r="A76" s="58" t="s">
        <v>542</v>
      </c>
      <c r="B76" s="18" t="s">
        <v>503</v>
      </c>
      <c r="C76" s="66">
        <v>0</v>
      </c>
      <c r="D76" s="85"/>
    </row>
    <row r="77" spans="1:4" x14ac:dyDescent="0.6">
      <c r="A77" s="54" t="s">
        <v>430</v>
      </c>
      <c r="B77" s="18" t="s">
        <v>498</v>
      </c>
      <c r="C77" s="66">
        <v>0</v>
      </c>
      <c r="D77" s="85"/>
    </row>
    <row r="78" spans="1:4" x14ac:dyDescent="0.6">
      <c r="A78" s="54" t="s">
        <v>431</v>
      </c>
      <c r="B78" s="18" t="s">
        <v>499</v>
      </c>
      <c r="C78" s="66">
        <v>0</v>
      </c>
      <c r="D78" s="85"/>
    </row>
    <row r="79" spans="1:4" x14ac:dyDescent="0.6">
      <c r="A79" s="58" t="s">
        <v>543</v>
      </c>
      <c r="B79" s="18" t="s">
        <v>500</v>
      </c>
      <c r="C79" s="66">
        <v>0</v>
      </c>
      <c r="D79" s="85"/>
    </row>
    <row r="80" spans="1:4" x14ac:dyDescent="0.6">
      <c r="A80" s="58" t="s">
        <v>544</v>
      </c>
      <c r="B80" s="18" t="s">
        <v>501</v>
      </c>
      <c r="C80" s="66">
        <v>0</v>
      </c>
      <c r="D80" s="85"/>
    </row>
    <row r="81" spans="1:4" x14ac:dyDescent="0.6">
      <c r="A81" s="58" t="s">
        <v>545</v>
      </c>
      <c r="B81" s="18" t="s">
        <v>502</v>
      </c>
      <c r="C81" s="66">
        <v>0</v>
      </c>
      <c r="D81" s="85"/>
    </row>
    <row r="82" spans="1:4" ht="20.5" x14ac:dyDescent="0.65">
      <c r="A82" s="54" t="s">
        <v>387</v>
      </c>
      <c r="B82" s="17" t="s">
        <v>264</v>
      </c>
      <c r="C82" s="81">
        <f>ROUND(C83+C105,2)</f>
        <v>0</v>
      </c>
      <c r="D82" s="84"/>
    </row>
    <row r="83" spans="1:4" ht="20.5" x14ac:dyDescent="0.65">
      <c r="A83" s="58" t="s">
        <v>546</v>
      </c>
      <c r="B83" s="17" t="s">
        <v>265</v>
      </c>
      <c r="C83" s="81">
        <f>ROUND(C84+C85+C92+C93+C97,2)</f>
        <v>0</v>
      </c>
      <c r="D83" s="84"/>
    </row>
    <row r="84" spans="1:4" ht="20.5" x14ac:dyDescent="0.65">
      <c r="A84" s="58" t="s">
        <v>547</v>
      </c>
      <c r="B84" s="19" t="s">
        <v>346</v>
      </c>
      <c r="C84" s="79">
        <v>0</v>
      </c>
      <c r="D84" s="85"/>
    </row>
    <row r="85" spans="1:4" ht="21" customHeight="1" x14ac:dyDescent="0.6">
      <c r="A85" s="54" t="s">
        <v>380</v>
      </c>
      <c r="B85" s="55" t="s">
        <v>347</v>
      </c>
      <c r="C85" s="81">
        <f>ROUND(C86+C89,2)</f>
        <v>0</v>
      </c>
      <c r="D85" s="84"/>
    </row>
    <row r="86" spans="1:4" x14ac:dyDescent="0.6">
      <c r="A86" s="54" t="s">
        <v>381</v>
      </c>
      <c r="B86" s="18" t="s">
        <v>348</v>
      </c>
      <c r="C86" s="86">
        <f>ROUND(SUM(C87:C88),2)</f>
        <v>0</v>
      </c>
      <c r="D86" s="87"/>
    </row>
    <row r="87" spans="1:4" x14ac:dyDescent="0.6">
      <c r="A87" s="54" t="s">
        <v>382</v>
      </c>
      <c r="B87" s="20" t="s">
        <v>349</v>
      </c>
      <c r="C87" s="66">
        <v>0</v>
      </c>
      <c r="D87" s="85"/>
    </row>
    <row r="88" spans="1:4" x14ac:dyDescent="0.6">
      <c r="A88" s="54" t="s">
        <v>383</v>
      </c>
      <c r="B88" s="20" t="s">
        <v>350</v>
      </c>
      <c r="C88" s="66">
        <v>0</v>
      </c>
      <c r="D88" s="85"/>
    </row>
    <row r="89" spans="1:4" x14ac:dyDescent="0.6">
      <c r="A89" s="54" t="s">
        <v>384</v>
      </c>
      <c r="B89" s="18" t="s">
        <v>351</v>
      </c>
      <c r="C89" s="86">
        <f>ROUND(SUM(C90:C91),2)</f>
        <v>0</v>
      </c>
      <c r="D89" s="87"/>
    </row>
    <row r="90" spans="1:4" x14ac:dyDescent="0.6">
      <c r="A90" s="54" t="s">
        <v>385</v>
      </c>
      <c r="B90" s="20" t="s">
        <v>352</v>
      </c>
      <c r="C90" s="66">
        <v>0</v>
      </c>
      <c r="D90" s="85"/>
    </row>
    <row r="91" spans="1:4" x14ac:dyDescent="0.6">
      <c r="A91" s="54" t="s">
        <v>386</v>
      </c>
      <c r="B91" s="20" t="s">
        <v>353</v>
      </c>
      <c r="C91" s="66">
        <v>0</v>
      </c>
      <c r="D91" s="85"/>
    </row>
    <row r="92" spans="1:4" ht="20.5" x14ac:dyDescent="0.65">
      <c r="A92" s="54" t="s">
        <v>388</v>
      </c>
      <c r="B92" s="19" t="s">
        <v>354</v>
      </c>
      <c r="C92" s="79">
        <v>0</v>
      </c>
      <c r="D92" s="83"/>
    </row>
    <row r="93" spans="1:4" ht="20.5" x14ac:dyDescent="0.65">
      <c r="A93" s="54" t="s">
        <v>389</v>
      </c>
      <c r="B93" s="19" t="s">
        <v>355</v>
      </c>
      <c r="C93" s="81">
        <f>ROUND(SUM(C94:C96),2)</f>
        <v>0</v>
      </c>
      <c r="D93" s="84"/>
    </row>
    <row r="94" spans="1:4" x14ac:dyDescent="0.6">
      <c r="A94" s="54" t="s">
        <v>390</v>
      </c>
      <c r="B94" s="18" t="s">
        <v>356</v>
      </c>
      <c r="C94" s="66">
        <v>0</v>
      </c>
      <c r="D94" s="85"/>
    </row>
    <row r="95" spans="1:4" x14ac:dyDescent="0.6">
      <c r="A95" s="58" t="s">
        <v>548</v>
      </c>
      <c r="B95" s="18" t="s">
        <v>519</v>
      </c>
      <c r="C95" s="66">
        <v>0</v>
      </c>
      <c r="D95" s="85"/>
    </row>
    <row r="96" spans="1:4" x14ac:dyDescent="0.6">
      <c r="A96" s="58" t="s">
        <v>549</v>
      </c>
      <c r="B96" s="18" t="s">
        <v>520</v>
      </c>
      <c r="C96" s="66">
        <v>0</v>
      </c>
      <c r="D96" s="85"/>
    </row>
    <row r="97" spans="1:4" ht="20.5" x14ac:dyDescent="0.65">
      <c r="A97" s="54" t="s">
        <v>391</v>
      </c>
      <c r="B97" s="19" t="s">
        <v>357</v>
      </c>
      <c r="C97" s="81">
        <f>ROUND(SUM(C98:C104),2)</f>
        <v>0</v>
      </c>
      <c r="D97" s="84"/>
    </row>
    <row r="98" spans="1:4" x14ac:dyDescent="0.6">
      <c r="A98" s="54" t="s">
        <v>392</v>
      </c>
      <c r="B98" s="18" t="s">
        <v>358</v>
      </c>
      <c r="C98" s="66">
        <v>0</v>
      </c>
      <c r="D98" s="85"/>
    </row>
    <row r="99" spans="1:4" x14ac:dyDescent="0.6">
      <c r="A99" s="54" t="s">
        <v>393</v>
      </c>
      <c r="B99" s="18" t="s">
        <v>359</v>
      </c>
      <c r="C99" s="66">
        <v>0</v>
      </c>
      <c r="D99" s="85"/>
    </row>
    <row r="100" spans="1:4" x14ac:dyDescent="0.6">
      <c r="A100" s="54" t="s">
        <v>394</v>
      </c>
      <c r="B100" s="18" t="s">
        <v>360</v>
      </c>
      <c r="C100" s="66">
        <v>0</v>
      </c>
      <c r="D100" s="85"/>
    </row>
    <row r="101" spans="1:4" x14ac:dyDescent="0.6">
      <c r="A101" s="54" t="s">
        <v>395</v>
      </c>
      <c r="B101" s="18" t="s">
        <v>361</v>
      </c>
      <c r="C101" s="66">
        <v>0</v>
      </c>
      <c r="D101" s="85"/>
    </row>
    <row r="102" spans="1:4" x14ac:dyDescent="0.6">
      <c r="A102" s="54" t="s">
        <v>396</v>
      </c>
      <c r="B102" s="18" t="s">
        <v>362</v>
      </c>
      <c r="C102" s="66">
        <v>0</v>
      </c>
      <c r="D102" s="85"/>
    </row>
    <row r="103" spans="1:4" x14ac:dyDescent="0.6">
      <c r="A103" s="58" t="s">
        <v>550</v>
      </c>
      <c r="B103" s="18" t="s">
        <v>497</v>
      </c>
      <c r="C103" s="66">
        <v>0</v>
      </c>
      <c r="D103" s="85"/>
    </row>
    <row r="104" spans="1:4" x14ac:dyDescent="0.6">
      <c r="A104" s="58" t="s">
        <v>551</v>
      </c>
      <c r="B104" s="18" t="s">
        <v>504</v>
      </c>
      <c r="C104" s="66">
        <v>0</v>
      </c>
      <c r="D104" s="85"/>
    </row>
    <row r="105" spans="1:4" ht="20.5" x14ac:dyDescent="0.65">
      <c r="A105" s="54" t="s">
        <v>397</v>
      </c>
      <c r="B105" s="19" t="s">
        <v>363</v>
      </c>
      <c r="C105" s="81">
        <f>ROUND(C106+C109+C110+C113+C114+C118-C127-C128,2)</f>
        <v>0</v>
      </c>
      <c r="D105" s="84"/>
    </row>
    <row r="106" spans="1:4" ht="20.5" x14ac:dyDescent="0.65">
      <c r="A106" s="54" t="s">
        <v>398</v>
      </c>
      <c r="B106" s="56" t="s">
        <v>364</v>
      </c>
      <c r="C106" s="86">
        <f>ROUND(SUM(C107:C108),2)</f>
        <v>0</v>
      </c>
      <c r="D106" s="87"/>
    </row>
    <row r="107" spans="1:4" x14ac:dyDescent="0.6">
      <c r="A107" s="54" t="s">
        <v>399</v>
      </c>
      <c r="B107" s="20" t="s">
        <v>365</v>
      </c>
      <c r="C107" s="66">
        <v>0</v>
      </c>
      <c r="D107" s="85"/>
    </row>
    <row r="108" spans="1:4" x14ac:dyDescent="0.6">
      <c r="A108" s="54" t="s">
        <v>400</v>
      </c>
      <c r="B108" s="20" t="s">
        <v>366</v>
      </c>
      <c r="C108" s="66">
        <v>0</v>
      </c>
      <c r="D108" s="85"/>
    </row>
    <row r="109" spans="1:4" ht="20.5" x14ac:dyDescent="0.65">
      <c r="A109" s="54" t="s">
        <v>401</v>
      </c>
      <c r="B109" s="56" t="s">
        <v>367</v>
      </c>
      <c r="C109" s="92">
        <v>0</v>
      </c>
      <c r="D109" s="87"/>
    </row>
    <row r="110" spans="1:4" ht="20.5" x14ac:dyDescent="0.65">
      <c r="A110" s="54" t="s">
        <v>402</v>
      </c>
      <c r="B110" s="56" t="s">
        <v>495</v>
      </c>
      <c r="C110" s="86">
        <f>ROUND(SUM(C111:C112),2)</f>
        <v>0</v>
      </c>
      <c r="D110" s="87"/>
    </row>
    <row r="111" spans="1:4" x14ac:dyDescent="0.6">
      <c r="A111" s="54" t="s">
        <v>403</v>
      </c>
      <c r="B111" s="20" t="s">
        <v>368</v>
      </c>
      <c r="C111" s="66">
        <v>0</v>
      </c>
      <c r="D111" s="85"/>
    </row>
    <row r="112" spans="1:4" x14ac:dyDescent="0.6">
      <c r="A112" s="54" t="s">
        <v>404</v>
      </c>
      <c r="B112" s="20" t="s">
        <v>369</v>
      </c>
      <c r="C112" s="66">
        <v>0</v>
      </c>
      <c r="D112" s="85"/>
    </row>
    <row r="113" spans="1:4" ht="20.5" x14ac:dyDescent="0.65">
      <c r="A113" s="58" t="s">
        <v>552</v>
      </c>
      <c r="B113" s="56" t="s">
        <v>506</v>
      </c>
      <c r="C113" s="66">
        <v>0</v>
      </c>
      <c r="D113" s="85"/>
    </row>
    <row r="114" spans="1:4" ht="20.5" x14ac:dyDescent="0.65">
      <c r="A114" s="54" t="s">
        <v>405</v>
      </c>
      <c r="B114" s="56" t="s">
        <v>505</v>
      </c>
      <c r="C114" s="86">
        <f>ROUND(SUM(C115:C117),2)</f>
        <v>0</v>
      </c>
      <c r="D114" s="87"/>
    </row>
    <row r="115" spans="1:4" x14ac:dyDescent="0.6">
      <c r="A115" s="54" t="s">
        <v>406</v>
      </c>
      <c r="B115" s="20" t="s">
        <v>507</v>
      </c>
      <c r="C115" s="66">
        <v>0</v>
      </c>
      <c r="D115" s="85"/>
    </row>
    <row r="116" spans="1:4" x14ac:dyDescent="0.6">
      <c r="A116" s="54" t="s">
        <v>407</v>
      </c>
      <c r="B116" s="20" t="s">
        <v>508</v>
      </c>
      <c r="C116" s="66">
        <v>0</v>
      </c>
      <c r="D116" s="85"/>
    </row>
    <row r="117" spans="1:4" x14ac:dyDescent="0.6">
      <c r="A117" s="54" t="s">
        <v>408</v>
      </c>
      <c r="B117" s="20" t="s">
        <v>509</v>
      </c>
      <c r="C117" s="66">
        <v>0</v>
      </c>
      <c r="D117" s="85"/>
    </row>
    <row r="118" spans="1:4" ht="20.5" x14ac:dyDescent="0.65">
      <c r="A118" s="54" t="s">
        <v>409</v>
      </c>
      <c r="B118" s="56" t="s">
        <v>510</v>
      </c>
      <c r="C118" s="86">
        <f>ROUND(SUM(C119,C123),2)</f>
        <v>0</v>
      </c>
      <c r="D118" s="87"/>
    </row>
    <row r="119" spans="1:4" x14ac:dyDescent="0.6">
      <c r="A119" s="54" t="s">
        <v>410</v>
      </c>
      <c r="B119" s="20" t="s">
        <v>511</v>
      </c>
      <c r="C119" s="86">
        <f>ROUND(SUM(C120:C122),2)</f>
        <v>0</v>
      </c>
      <c r="D119" s="87"/>
    </row>
    <row r="120" spans="1:4" x14ac:dyDescent="0.6">
      <c r="A120" s="54" t="s">
        <v>411</v>
      </c>
      <c r="B120" s="57" t="s">
        <v>512</v>
      </c>
      <c r="C120" s="66">
        <v>0</v>
      </c>
      <c r="D120" s="85"/>
    </row>
    <row r="121" spans="1:4" x14ac:dyDescent="0.6">
      <c r="A121" s="54" t="s">
        <v>412</v>
      </c>
      <c r="B121" s="57" t="s">
        <v>513</v>
      </c>
      <c r="C121" s="66">
        <v>0</v>
      </c>
      <c r="D121" s="85"/>
    </row>
    <row r="122" spans="1:4" x14ac:dyDescent="0.6">
      <c r="A122" s="54" t="s">
        <v>413</v>
      </c>
      <c r="B122" s="57" t="s">
        <v>514</v>
      </c>
      <c r="C122" s="66">
        <v>0</v>
      </c>
      <c r="D122" s="85"/>
    </row>
    <row r="123" spans="1:4" x14ac:dyDescent="0.6">
      <c r="A123" s="54" t="s">
        <v>414</v>
      </c>
      <c r="B123" s="20" t="s">
        <v>515</v>
      </c>
      <c r="C123" s="86">
        <f>ROUND(SUM(C124:C126),2)</f>
        <v>0</v>
      </c>
      <c r="D123" s="87"/>
    </row>
    <row r="124" spans="1:4" x14ac:dyDescent="0.6">
      <c r="A124" s="54" t="s">
        <v>415</v>
      </c>
      <c r="B124" s="57" t="s">
        <v>516</v>
      </c>
      <c r="C124" s="66">
        <v>0</v>
      </c>
      <c r="D124" s="85"/>
    </row>
    <row r="125" spans="1:4" x14ac:dyDescent="0.6">
      <c r="A125" s="54" t="s">
        <v>416</v>
      </c>
      <c r="B125" s="57" t="s">
        <v>517</v>
      </c>
      <c r="C125" s="66">
        <v>0</v>
      </c>
      <c r="D125" s="85"/>
    </row>
    <row r="126" spans="1:4" x14ac:dyDescent="0.6">
      <c r="A126" s="54" t="s">
        <v>417</v>
      </c>
      <c r="B126" s="57" t="s">
        <v>518</v>
      </c>
      <c r="C126" s="66">
        <v>0</v>
      </c>
      <c r="D126" s="85"/>
    </row>
    <row r="127" spans="1:4" ht="20.5" x14ac:dyDescent="0.65">
      <c r="A127" s="54" t="s">
        <v>418</v>
      </c>
      <c r="B127" s="56" t="s">
        <v>829</v>
      </c>
      <c r="C127" s="66">
        <v>0</v>
      </c>
      <c r="D127" s="85"/>
    </row>
    <row r="128" spans="1:4" ht="20.5" x14ac:dyDescent="0.65">
      <c r="A128" s="54" t="s">
        <v>419</v>
      </c>
      <c r="B128" s="56" t="s">
        <v>830</v>
      </c>
      <c r="C128" s="66">
        <v>0</v>
      </c>
      <c r="D128" s="85"/>
    </row>
    <row r="129" spans="1:4" ht="20.5" x14ac:dyDescent="0.65">
      <c r="A129" s="54" t="s">
        <v>420</v>
      </c>
      <c r="B129" s="19" t="s">
        <v>370</v>
      </c>
      <c r="C129" s="81">
        <f>ROUND(SUM(C130,C133),2)</f>
        <v>0</v>
      </c>
      <c r="D129" s="84"/>
    </row>
    <row r="130" spans="1:4" x14ac:dyDescent="0.6">
      <c r="A130" s="54" t="s">
        <v>421</v>
      </c>
      <c r="B130" s="18" t="s">
        <v>371</v>
      </c>
      <c r="C130" s="86">
        <f>ROUND(D131*C132,2)</f>
        <v>0</v>
      </c>
      <c r="D130" s="88"/>
    </row>
    <row r="131" spans="1:4" x14ac:dyDescent="0.6">
      <c r="A131" s="54" t="s">
        <v>422</v>
      </c>
      <c r="B131" s="20" t="s">
        <v>372</v>
      </c>
      <c r="C131" s="89"/>
      <c r="D131" s="70">
        <v>0</v>
      </c>
    </row>
    <row r="132" spans="1:4" x14ac:dyDescent="0.6">
      <c r="A132" s="54" t="s">
        <v>423</v>
      </c>
      <c r="B132" s="20" t="s">
        <v>373</v>
      </c>
      <c r="C132" s="66">
        <v>0</v>
      </c>
      <c r="D132" s="90"/>
    </row>
    <row r="133" spans="1:4" x14ac:dyDescent="0.6">
      <c r="A133" s="54" t="s">
        <v>424</v>
      </c>
      <c r="B133" s="18" t="s">
        <v>374</v>
      </c>
      <c r="C133" s="86">
        <f>ROUND(D134*C135,2)</f>
        <v>0</v>
      </c>
      <c r="D133" s="91"/>
    </row>
    <row r="134" spans="1:4" x14ac:dyDescent="0.6">
      <c r="A134" s="54" t="s">
        <v>425</v>
      </c>
      <c r="B134" s="20" t="s">
        <v>375</v>
      </c>
      <c r="C134" s="89"/>
      <c r="D134" s="70">
        <v>0</v>
      </c>
    </row>
    <row r="135" spans="1:4" x14ac:dyDescent="0.6">
      <c r="A135" s="54" t="s">
        <v>426</v>
      </c>
      <c r="B135" s="20" t="s">
        <v>376</v>
      </c>
      <c r="C135" s="66">
        <v>0</v>
      </c>
      <c r="D135" s="89"/>
    </row>
    <row r="140" spans="1:4" ht="20.5" x14ac:dyDescent="0.65">
      <c r="A140" s="14"/>
    </row>
  </sheetData>
  <dataValidations count="1">
    <dataValidation type="custom" allowBlank="1" showInputMessage="1" showErrorMessage="1" errorTitle="กรุณาใส่ค่าเป็นตัวเลข" error="สามารถกรอกค่าได้เฉพาะค่าที่เป็นตัวเลขเท่านั้น" sqref="C135 D134 D131 C8:C130 C132:C133" xr:uid="{00000000-0002-0000-0200-000000000000}">
      <formula1>ISNUMBER(C8)</formula1>
    </dataValidation>
  </dataValidations>
  <pageMargins left="0.7" right="0.7" top="0.75" bottom="0.75" header="0.3" footer="0.3"/>
  <pageSetup paperSize="9" orientation="portrait" r:id="rId1"/>
  <ignoredErrors>
    <ignoredError sqref="C106:C110 C40 C89 C111:C113 C115:C117 C120:C123" formulaRange="1"/>
    <ignoredError sqref="A8:A1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47"/>
  <sheetViews>
    <sheetView showGridLines="0" zoomScaleNormal="100" workbookViewId="0">
      <selection activeCell="A2" sqref="A2"/>
    </sheetView>
  </sheetViews>
  <sheetFormatPr defaultColWidth="9" defaultRowHeight="20" x14ac:dyDescent="0.6"/>
  <cols>
    <col min="1" max="1" width="10.58203125" style="1" customWidth="1"/>
    <col min="2" max="2" width="65.6640625" style="1" customWidth="1"/>
    <col min="3" max="4" width="22.33203125" style="1" customWidth="1"/>
    <col min="5" max="16384" width="9" style="1"/>
  </cols>
  <sheetData>
    <row r="1" spans="1:4" ht="20.5" x14ac:dyDescent="0.65">
      <c r="A1" s="36" t="s">
        <v>790</v>
      </c>
    </row>
    <row r="3" spans="1:4" ht="20.5" x14ac:dyDescent="0.6">
      <c r="A3" s="5" t="s">
        <v>41</v>
      </c>
      <c r="B3" s="26" t="str">
        <f>FPN!B3</f>
        <v>999</v>
      </c>
    </row>
    <row r="4" spans="1:4" ht="20.5" x14ac:dyDescent="0.6">
      <c r="A4" s="5" t="s">
        <v>42</v>
      </c>
      <c r="B4" s="26" t="str">
        <f>FPN!B4</f>
        <v>ชื่อบริษัท</v>
      </c>
    </row>
    <row r="5" spans="1:4" ht="20.5" x14ac:dyDescent="0.6">
      <c r="A5" s="5" t="s">
        <v>43</v>
      </c>
      <c r="B5" s="26" t="str">
        <f>FPN!B5</f>
        <v>2021-03-31</v>
      </c>
    </row>
    <row r="6" spans="1:4" x14ac:dyDescent="0.6">
      <c r="C6" s="24" t="s">
        <v>39</v>
      </c>
      <c r="D6" s="24" t="s">
        <v>553</v>
      </c>
    </row>
    <row r="7" spans="1:4" ht="20.5" x14ac:dyDescent="0.6">
      <c r="A7" s="6" t="s">
        <v>44</v>
      </c>
      <c r="B7" s="21" t="s">
        <v>9</v>
      </c>
      <c r="C7" s="25" t="s">
        <v>8</v>
      </c>
      <c r="D7" s="25" t="s">
        <v>525</v>
      </c>
    </row>
    <row r="8" spans="1:4" ht="20.5" x14ac:dyDescent="0.65">
      <c r="A8" s="59" t="s">
        <v>266</v>
      </c>
      <c r="B8" s="55" t="s">
        <v>521</v>
      </c>
      <c r="C8" s="69">
        <f>ROUND(SUM(C9,C13,C17),2)</f>
        <v>0</v>
      </c>
      <c r="D8" s="28"/>
    </row>
    <row r="9" spans="1:4" ht="20.5" x14ac:dyDescent="0.65">
      <c r="A9" s="59" t="s">
        <v>267</v>
      </c>
      <c r="B9" s="2" t="s">
        <v>0</v>
      </c>
      <c r="C9" s="69">
        <f>ROUND(SUM(C10:C12),2)</f>
        <v>0</v>
      </c>
      <c r="D9" s="29"/>
    </row>
    <row r="10" spans="1:4" ht="20.5" x14ac:dyDescent="0.6">
      <c r="A10" s="59" t="s">
        <v>268</v>
      </c>
      <c r="B10" s="60" t="s">
        <v>1</v>
      </c>
      <c r="C10" s="66">
        <v>0</v>
      </c>
      <c r="D10" s="29"/>
    </row>
    <row r="11" spans="1:4" ht="20.5" x14ac:dyDescent="0.6">
      <c r="A11" s="59" t="s">
        <v>269</v>
      </c>
      <c r="B11" s="60" t="s">
        <v>2</v>
      </c>
      <c r="C11" s="66">
        <v>0</v>
      </c>
      <c r="D11" s="29"/>
    </row>
    <row r="12" spans="1:4" ht="20.5" x14ac:dyDescent="0.6">
      <c r="A12" s="59" t="s">
        <v>270</v>
      </c>
      <c r="B12" s="60" t="s">
        <v>3</v>
      </c>
      <c r="C12" s="66">
        <v>0</v>
      </c>
      <c r="D12" s="29"/>
    </row>
    <row r="13" spans="1:4" ht="20.5" x14ac:dyDescent="0.65">
      <c r="A13" s="59" t="s">
        <v>271</v>
      </c>
      <c r="B13" s="2" t="s">
        <v>263</v>
      </c>
      <c r="C13" s="69">
        <f>ROUND(SUM(C14:C16),2)</f>
        <v>0</v>
      </c>
      <c r="D13" s="29"/>
    </row>
    <row r="14" spans="1:4" ht="20.5" x14ac:dyDescent="0.6">
      <c r="A14" s="59" t="s">
        <v>272</v>
      </c>
      <c r="B14" s="60" t="s">
        <v>4</v>
      </c>
      <c r="C14" s="66">
        <v>0</v>
      </c>
      <c r="D14" s="29"/>
    </row>
    <row r="15" spans="1:4" ht="20.5" x14ac:dyDescent="0.6">
      <c r="A15" s="59" t="s">
        <v>273</v>
      </c>
      <c r="B15" s="60" t="s">
        <v>5</v>
      </c>
      <c r="C15" s="66">
        <v>0</v>
      </c>
      <c r="D15" s="29"/>
    </row>
    <row r="16" spans="1:4" ht="20.5" x14ac:dyDescent="0.6">
      <c r="A16" s="59" t="s">
        <v>274</v>
      </c>
      <c r="B16" s="60" t="s">
        <v>6</v>
      </c>
      <c r="C16" s="66">
        <v>0</v>
      </c>
      <c r="D16" s="29"/>
    </row>
    <row r="17" spans="1:4" ht="20.5" x14ac:dyDescent="0.6">
      <c r="A17" s="59" t="s">
        <v>275</v>
      </c>
      <c r="B17" s="2" t="s">
        <v>7</v>
      </c>
      <c r="C17" s="79">
        <v>0</v>
      </c>
      <c r="D17" s="29"/>
    </row>
    <row r="18" spans="1:4" ht="20.5" x14ac:dyDescent="0.65">
      <c r="A18" s="59" t="s">
        <v>276</v>
      </c>
      <c r="B18" s="55" t="s">
        <v>522</v>
      </c>
      <c r="C18" s="69">
        <f>ROUND(SUM(C19:C22,C27),2)</f>
        <v>0</v>
      </c>
      <c r="D18" s="29"/>
    </row>
    <row r="19" spans="1:4" ht="20.5" x14ac:dyDescent="0.6">
      <c r="A19" s="59" t="s">
        <v>277</v>
      </c>
      <c r="B19" s="2" t="s">
        <v>10</v>
      </c>
      <c r="C19" s="79">
        <v>0</v>
      </c>
      <c r="D19" s="29"/>
    </row>
    <row r="20" spans="1:4" ht="20.5" x14ac:dyDescent="0.6">
      <c r="A20" s="59" t="s">
        <v>278</v>
      </c>
      <c r="B20" s="2" t="s">
        <v>37</v>
      </c>
      <c r="C20" s="79">
        <v>0</v>
      </c>
      <c r="D20" s="29"/>
    </row>
    <row r="21" spans="1:4" ht="20.5" x14ac:dyDescent="0.6">
      <c r="A21" s="61" t="s">
        <v>526</v>
      </c>
      <c r="B21" s="2" t="s">
        <v>38</v>
      </c>
      <c r="C21" s="79">
        <v>0</v>
      </c>
      <c r="D21" s="29"/>
    </row>
    <row r="22" spans="1:4" ht="20.5" x14ac:dyDescent="0.65">
      <c r="A22" s="59" t="s">
        <v>279</v>
      </c>
      <c r="B22" s="2" t="s">
        <v>32</v>
      </c>
      <c r="C22" s="69">
        <f>ROUND(SUM(C23:C26),2)</f>
        <v>0</v>
      </c>
      <c r="D22" s="29"/>
    </row>
    <row r="23" spans="1:4" ht="20.5" x14ac:dyDescent="0.6">
      <c r="A23" s="59" t="s">
        <v>280</v>
      </c>
      <c r="B23" s="60" t="s">
        <v>33</v>
      </c>
      <c r="C23" s="66">
        <v>0</v>
      </c>
      <c r="D23" s="29"/>
    </row>
    <row r="24" spans="1:4" ht="20.5" x14ac:dyDescent="0.6">
      <c r="A24" s="59" t="s">
        <v>281</v>
      </c>
      <c r="B24" s="60" t="s">
        <v>34</v>
      </c>
      <c r="C24" s="66">
        <v>0</v>
      </c>
      <c r="D24" s="29"/>
    </row>
    <row r="25" spans="1:4" ht="20.5" x14ac:dyDescent="0.6">
      <c r="A25" s="59" t="s">
        <v>282</v>
      </c>
      <c r="B25" s="60" t="s">
        <v>35</v>
      </c>
      <c r="C25" s="66">
        <v>0</v>
      </c>
      <c r="D25" s="29"/>
    </row>
    <row r="26" spans="1:4" ht="20.5" x14ac:dyDescent="0.6">
      <c r="A26" s="59" t="s">
        <v>283</v>
      </c>
      <c r="B26" s="60" t="s">
        <v>36</v>
      </c>
      <c r="C26" s="66">
        <v>0</v>
      </c>
      <c r="D26" s="29"/>
    </row>
    <row r="27" spans="1:4" ht="20.5" x14ac:dyDescent="0.6">
      <c r="A27" s="59" t="s">
        <v>284</v>
      </c>
      <c r="B27" s="2" t="s">
        <v>31</v>
      </c>
      <c r="C27" s="79">
        <v>0</v>
      </c>
      <c r="D27" s="29"/>
    </row>
    <row r="28" spans="1:4" ht="20.5" x14ac:dyDescent="0.65">
      <c r="A28" s="59" t="s">
        <v>285</v>
      </c>
      <c r="B28" s="55" t="s">
        <v>11</v>
      </c>
      <c r="C28" s="69">
        <f>ROUND(SUM(C29,C33,C37),2)</f>
        <v>0</v>
      </c>
      <c r="D28" s="29"/>
    </row>
    <row r="29" spans="1:4" ht="20.5" x14ac:dyDescent="0.65">
      <c r="A29" s="59" t="s">
        <v>286</v>
      </c>
      <c r="B29" s="2" t="s">
        <v>12</v>
      </c>
      <c r="C29" s="69">
        <f>ROUND(SUM(C30:C32),2)</f>
        <v>0</v>
      </c>
      <c r="D29" s="29"/>
    </row>
    <row r="30" spans="1:4" ht="20.5" x14ac:dyDescent="0.6">
      <c r="A30" s="59" t="s">
        <v>287</v>
      </c>
      <c r="B30" s="60" t="s">
        <v>13</v>
      </c>
      <c r="C30" s="66">
        <v>0</v>
      </c>
      <c r="D30" s="29"/>
    </row>
    <row r="31" spans="1:4" ht="20.5" x14ac:dyDescent="0.6">
      <c r="A31" s="59" t="s">
        <v>288</v>
      </c>
      <c r="B31" s="60" t="s">
        <v>14</v>
      </c>
      <c r="C31" s="66">
        <v>0</v>
      </c>
      <c r="D31" s="29"/>
    </row>
    <row r="32" spans="1:4" ht="20.5" x14ac:dyDescent="0.6">
      <c r="A32" s="59" t="s">
        <v>289</v>
      </c>
      <c r="B32" s="60" t="s">
        <v>15</v>
      </c>
      <c r="C32" s="66">
        <v>0</v>
      </c>
      <c r="D32" s="29"/>
    </row>
    <row r="33" spans="1:4" ht="20.5" x14ac:dyDescent="0.65">
      <c r="A33" s="59" t="s">
        <v>290</v>
      </c>
      <c r="B33" s="2" t="s">
        <v>16</v>
      </c>
      <c r="C33" s="69">
        <f>ROUND(SUM(C34:C36),2)</f>
        <v>0</v>
      </c>
      <c r="D33" s="29"/>
    </row>
    <row r="34" spans="1:4" ht="20.5" x14ac:dyDescent="0.6">
      <c r="A34" s="59" t="s">
        <v>291</v>
      </c>
      <c r="B34" s="60" t="s">
        <v>17</v>
      </c>
      <c r="C34" s="66">
        <v>0</v>
      </c>
      <c r="D34" s="29"/>
    </row>
    <row r="35" spans="1:4" ht="20.5" x14ac:dyDescent="0.6">
      <c r="A35" s="59" t="s">
        <v>292</v>
      </c>
      <c r="B35" s="60" t="s">
        <v>18</v>
      </c>
      <c r="C35" s="66">
        <v>0</v>
      </c>
      <c r="D35" s="29"/>
    </row>
    <row r="36" spans="1:4" ht="20.5" x14ac:dyDescent="0.6">
      <c r="A36" s="59" t="s">
        <v>293</v>
      </c>
      <c r="B36" s="60" t="s">
        <v>19</v>
      </c>
      <c r="C36" s="66">
        <v>0</v>
      </c>
      <c r="D36" s="29"/>
    </row>
    <row r="37" spans="1:4" ht="20.5" x14ac:dyDescent="0.65">
      <c r="A37" s="59" t="s">
        <v>294</v>
      </c>
      <c r="B37" s="2" t="s">
        <v>20</v>
      </c>
      <c r="C37" s="69">
        <f>ROUND(SUM(C38:C40),2)</f>
        <v>0</v>
      </c>
      <c r="D37" s="29"/>
    </row>
    <row r="38" spans="1:4" ht="20.5" x14ac:dyDescent="0.6">
      <c r="A38" s="59" t="s">
        <v>295</v>
      </c>
      <c r="B38" s="60" t="s">
        <v>21</v>
      </c>
      <c r="C38" s="66">
        <v>0</v>
      </c>
      <c r="D38" s="29"/>
    </row>
    <row r="39" spans="1:4" ht="20.5" x14ac:dyDescent="0.6">
      <c r="A39" s="59" t="s">
        <v>296</v>
      </c>
      <c r="B39" s="60" t="s">
        <v>22</v>
      </c>
      <c r="C39" s="66">
        <v>0</v>
      </c>
      <c r="D39" s="29"/>
    </row>
    <row r="40" spans="1:4" ht="20.5" x14ac:dyDescent="0.6">
      <c r="A40" s="59" t="s">
        <v>297</v>
      </c>
      <c r="B40" s="60" t="s">
        <v>23</v>
      </c>
      <c r="C40" s="66">
        <v>0</v>
      </c>
      <c r="D40" s="29"/>
    </row>
    <row r="41" spans="1:4" ht="20.5" x14ac:dyDescent="0.65">
      <c r="A41" s="59" t="s">
        <v>298</v>
      </c>
      <c r="B41" s="55" t="s">
        <v>24</v>
      </c>
      <c r="C41" s="69">
        <f>ROUND(C8-C18-C28,2)</f>
        <v>0</v>
      </c>
      <c r="D41" s="29"/>
    </row>
    <row r="42" spans="1:4" ht="20.5" x14ac:dyDescent="0.6">
      <c r="A42" s="59" t="s">
        <v>299</v>
      </c>
      <c r="B42" s="55" t="s">
        <v>25</v>
      </c>
      <c r="C42" s="79">
        <v>0</v>
      </c>
      <c r="D42" s="29"/>
    </row>
    <row r="43" spans="1:4" ht="20.5" x14ac:dyDescent="0.65">
      <c r="A43" s="59" t="s">
        <v>300</v>
      </c>
      <c r="B43" s="55" t="s">
        <v>26</v>
      </c>
      <c r="C43" s="69">
        <f>ROUND(C41-C42,2)</f>
        <v>0</v>
      </c>
      <c r="D43" s="29"/>
    </row>
    <row r="44" spans="1:4" ht="20.5" x14ac:dyDescent="0.6">
      <c r="A44" s="59" t="s">
        <v>301</v>
      </c>
      <c r="B44" s="55" t="s">
        <v>27</v>
      </c>
      <c r="C44" s="79">
        <v>0</v>
      </c>
      <c r="D44" s="29"/>
    </row>
    <row r="45" spans="1:4" ht="20.5" x14ac:dyDescent="0.6">
      <c r="A45" s="59" t="s">
        <v>302</v>
      </c>
      <c r="B45" s="55" t="s">
        <v>28</v>
      </c>
      <c r="C45" s="79">
        <v>0</v>
      </c>
      <c r="D45" s="30"/>
    </row>
    <row r="46" spans="1:4" ht="20.5" x14ac:dyDescent="0.6">
      <c r="A46" s="59" t="s">
        <v>303</v>
      </c>
      <c r="B46" s="55" t="s">
        <v>29</v>
      </c>
      <c r="C46" s="28"/>
      <c r="D46" s="80">
        <v>0</v>
      </c>
    </row>
    <row r="47" spans="1:4" ht="20.5" x14ac:dyDescent="0.6">
      <c r="A47" s="59" t="s">
        <v>304</v>
      </c>
      <c r="B47" s="55" t="s">
        <v>30</v>
      </c>
      <c r="C47" s="30"/>
      <c r="D47" s="80">
        <v>0</v>
      </c>
    </row>
  </sheetData>
  <dataValidations count="1">
    <dataValidation type="custom" allowBlank="1" showInputMessage="1" showErrorMessage="1" errorTitle="กรุณาใส่ค่าเป็นตัวเลข" error="สามารถกรอกค่าได้เฉพาะค่าที่เป็นตัวเลขเท่านั้น" sqref="D46:D47 C8:C45" xr:uid="{00000000-0002-0000-0300-000000000000}">
      <formula1>ISNUMBER(C8)</formula1>
    </dataValidation>
  </dataValidations>
  <pageMargins left="0.7" right="0.7" top="0.75" bottom="0.75" header="0.3" footer="0.3"/>
  <pageSetup paperSize="9" orientation="portrait" r:id="rId1"/>
  <ignoredErrors>
    <ignoredError sqref="C13:C46" formulaRange="1"/>
    <ignoredError sqref="A8:A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4"/>
  <sheetViews>
    <sheetView showGridLines="0" workbookViewId="0">
      <selection activeCell="A2" sqref="A2"/>
    </sheetView>
  </sheetViews>
  <sheetFormatPr defaultColWidth="9" defaultRowHeight="20" x14ac:dyDescent="0.6"/>
  <cols>
    <col min="1" max="1" width="10.58203125" style="1" bestFit="1" customWidth="1"/>
    <col min="2" max="2" width="58.33203125" style="1" customWidth="1"/>
    <col min="3" max="5" width="18.1640625" style="1" customWidth="1"/>
    <col min="6" max="16384" width="9" style="1"/>
  </cols>
  <sheetData>
    <row r="1" spans="1:5" ht="20.5" x14ac:dyDescent="0.65">
      <c r="A1" s="14" t="s">
        <v>882</v>
      </c>
    </row>
    <row r="3" spans="1:5" ht="20.5" x14ac:dyDescent="0.6">
      <c r="A3" s="5" t="s">
        <v>41</v>
      </c>
      <c r="B3" s="26" t="str">
        <f>FPN!B3</f>
        <v>999</v>
      </c>
    </row>
    <row r="4" spans="1:5" ht="20.5" x14ac:dyDescent="0.6">
      <c r="A4" s="5" t="s">
        <v>42</v>
      </c>
      <c r="B4" s="26" t="str">
        <f>FPN!B4</f>
        <v>ชื่อบริษัท</v>
      </c>
    </row>
    <row r="5" spans="1:5" ht="20.5" x14ac:dyDescent="0.6">
      <c r="A5" s="5" t="s">
        <v>43</v>
      </c>
      <c r="B5" s="26" t="str">
        <f>FPN!B5</f>
        <v>2021-03-31</v>
      </c>
    </row>
    <row r="6" spans="1:5" x14ac:dyDescent="0.6">
      <c r="E6" s="24" t="s">
        <v>39</v>
      </c>
    </row>
    <row r="7" spans="1:5" ht="20.5" x14ac:dyDescent="0.6">
      <c r="A7" s="6" t="s">
        <v>44</v>
      </c>
      <c r="B7" s="7" t="s">
        <v>9</v>
      </c>
      <c r="C7" s="8" t="s">
        <v>114</v>
      </c>
      <c r="D7" s="8" t="s">
        <v>115</v>
      </c>
      <c r="E7" s="8" t="s">
        <v>116</v>
      </c>
    </row>
    <row r="8" spans="1:5" ht="20.5" x14ac:dyDescent="0.6">
      <c r="A8" s="9" t="s">
        <v>117</v>
      </c>
      <c r="B8" s="63" t="s">
        <v>118</v>
      </c>
      <c r="C8" s="71">
        <f>ROUND(SUM(C9,C34),2)</f>
        <v>0</v>
      </c>
      <c r="D8" s="71">
        <f t="shared" ref="D8:E8" si="0">ROUND(SUM(D9,D34),2)</f>
        <v>0</v>
      </c>
      <c r="E8" s="71">
        <f t="shared" si="0"/>
        <v>0</v>
      </c>
    </row>
    <row r="9" spans="1:5" ht="20.5" x14ac:dyDescent="0.65">
      <c r="A9" s="9" t="s">
        <v>119</v>
      </c>
      <c r="B9" s="13" t="s">
        <v>120</v>
      </c>
      <c r="C9" s="72">
        <f>ROUND(SUM(C10+C13+C16+C19+C22+C25+C28+C31),2)</f>
        <v>0</v>
      </c>
      <c r="D9" s="72">
        <f>ROUND(SUM(D10+D13+D16+D19+D22+D25+D28+D31),2)</f>
        <v>0</v>
      </c>
      <c r="E9" s="73"/>
    </row>
    <row r="10" spans="1:5" x14ac:dyDescent="0.6">
      <c r="A10" s="9" t="s">
        <v>121</v>
      </c>
      <c r="B10" s="11" t="s">
        <v>122</v>
      </c>
      <c r="C10" s="74">
        <f>ROUND(C11+C12,2)</f>
        <v>0</v>
      </c>
      <c r="D10" s="74">
        <f>ROUND(D11+D12,2)</f>
        <v>0</v>
      </c>
      <c r="E10" s="75"/>
    </row>
    <row r="11" spans="1:5" x14ac:dyDescent="0.6">
      <c r="A11" s="9" t="s">
        <v>123</v>
      </c>
      <c r="B11" s="12" t="s">
        <v>124</v>
      </c>
      <c r="C11" s="66">
        <v>0</v>
      </c>
      <c r="D11" s="66">
        <v>0</v>
      </c>
      <c r="E11" s="75"/>
    </row>
    <row r="12" spans="1:5" x14ac:dyDescent="0.6">
      <c r="A12" s="9" t="s">
        <v>125</v>
      </c>
      <c r="B12" s="12" t="s">
        <v>74</v>
      </c>
      <c r="C12" s="66">
        <v>0</v>
      </c>
      <c r="D12" s="66">
        <v>0</v>
      </c>
      <c r="E12" s="75"/>
    </row>
    <row r="13" spans="1:5" x14ac:dyDescent="0.6">
      <c r="A13" s="9" t="s">
        <v>126</v>
      </c>
      <c r="B13" s="11" t="s">
        <v>127</v>
      </c>
      <c r="C13" s="74">
        <f>ROUND(C14+C15,2)</f>
        <v>0</v>
      </c>
      <c r="D13" s="74">
        <f>ROUND(D14+D15,2)</f>
        <v>0</v>
      </c>
      <c r="E13" s="75"/>
    </row>
    <row r="14" spans="1:5" x14ac:dyDescent="0.6">
      <c r="A14" s="9" t="s">
        <v>128</v>
      </c>
      <c r="B14" s="12" t="s">
        <v>124</v>
      </c>
      <c r="C14" s="66">
        <v>0</v>
      </c>
      <c r="D14" s="66">
        <v>0</v>
      </c>
      <c r="E14" s="75"/>
    </row>
    <row r="15" spans="1:5" x14ac:dyDescent="0.6">
      <c r="A15" s="9" t="s">
        <v>129</v>
      </c>
      <c r="B15" s="12" t="s">
        <v>74</v>
      </c>
      <c r="C15" s="66">
        <v>0</v>
      </c>
      <c r="D15" s="66">
        <v>0</v>
      </c>
      <c r="E15" s="75"/>
    </row>
    <row r="16" spans="1:5" x14ac:dyDescent="0.6">
      <c r="A16" s="9" t="s">
        <v>130</v>
      </c>
      <c r="B16" s="11" t="s">
        <v>831</v>
      </c>
      <c r="C16" s="74">
        <f>ROUND(C17+C18,2)</f>
        <v>0</v>
      </c>
      <c r="D16" s="74">
        <f>ROUND(D17+D18,2)</f>
        <v>0</v>
      </c>
      <c r="E16" s="75"/>
    </row>
    <row r="17" spans="1:5" x14ac:dyDescent="0.6">
      <c r="A17" s="9" t="s">
        <v>131</v>
      </c>
      <c r="B17" s="12" t="s">
        <v>124</v>
      </c>
      <c r="C17" s="66">
        <v>0</v>
      </c>
      <c r="D17" s="66">
        <v>0</v>
      </c>
      <c r="E17" s="75"/>
    </row>
    <row r="18" spans="1:5" x14ac:dyDescent="0.6">
      <c r="A18" s="9" t="s">
        <v>132</v>
      </c>
      <c r="B18" s="12" t="s">
        <v>74</v>
      </c>
      <c r="C18" s="66">
        <v>0</v>
      </c>
      <c r="D18" s="66">
        <v>0</v>
      </c>
      <c r="E18" s="75"/>
    </row>
    <row r="19" spans="1:5" x14ac:dyDescent="0.6">
      <c r="A19" s="9" t="s">
        <v>133</v>
      </c>
      <c r="B19" s="11" t="s">
        <v>134</v>
      </c>
      <c r="C19" s="74">
        <f>ROUND(C20+C21,2)</f>
        <v>0</v>
      </c>
      <c r="D19" s="74">
        <f>ROUND(D20+D21,2)</f>
        <v>0</v>
      </c>
      <c r="E19" s="75"/>
    </row>
    <row r="20" spans="1:5" x14ac:dyDescent="0.6">
      <c r="A20" s="9" t="s">
        <v>135</v>
      </c>
      <c r="B20" s="12" t="s">
        <v>124</v>
      </c>
      <c r="C20" s="66">
        <v>0</v>
      </c>
      <c r="D20" s="66">
        <v>0</v>
      </c>
      <c r="E20" s="75"/>
    </row>
    <row r="21" spans="1:5" x14ac:dyDescent="0.6">
      <c r="A21" s="9" t="s">
        <v>136</v>
      </c>
      <c r="B21" s="12" t="s">
        <v>74</v>
      </c>
      <c r="C21" s="66">
        <v>0</v>
      </c>
      <c r="D21" s="66">
        <v>0</v>
      </c>
      <c r="E21" s="75"/>
    </row>
    <row r="22" spans="1:5" x14ac:dyDescent="0.6">
      <c r="A22" s="9" t="s">
        <v>137</v>
      </c>
      <c r="B22" s="11" t="s">
        <v>138</v>
      </c>
      <c r="C22" s="74">
        <f>ROUND(C23+C24,2)</f>
        <v>0</v>
      </c>
      <c r="D22" s="74">
        <f>ROUND(D23+D24,2)</f>
        <v>0</v>
      </c>
      <c r="E22" s="75"/>
    </row>
    <row r="23" spans="1:5" x14ac:dyDescent="0.6">
      <c r="A23" s="9" t="s">
        <v>139</v>
      </c>
      <c r="B23" s="12" t="s">
        <v>124</v>
      </c>
      <c r="C23" s="66">
        <v>0</v>
      </c>
      <c r="D23" s="66">
        <v>0</v>
      </c>
      <c r="E23" s="75"/>
    </row>
    <row r="24" spans="1:5" x14ac:dyDescent="0.6">
      <c r="A24" s="9" t="s">
        <v>140</v>
      </c>
      <c r="B24" s="12" t="s">
        <v>74</v>
      </c>
      <c r="C24" s="66">
        <v>0</v>
      </c>
      <c r="D24" s="66">
        <v>0</v>
      </c>
      <c r="E24" s="75"/>
    </row>
    <row r="25" spans="1:5" x14ac:dyDescent="0.6">
      <c r="A25" s="9" t="s">
        <v>141</v>
      </c>
      <c r="B25" s="11" t="s">
        <v>142</v>
      </c>
      <c r="C25" s="74">
        <f>ROUND(C26+C27,2)</f>
        <v>0</v>
      </c>
      <c r="D25" s="74">
        <f>ROUND(D26+D27,2)</f>
        <v>0</v>
      </c>
      <c r="E25" s="75"/>
    </row>
    <row r="26" spans="1:5" x14ac:dyDescent="0.6">
      <c r="A26" s="9" t="s">
        <v>143</v>
      </c>
      <c r="B26" s="12" t="s">
        <v>124</v>
      </c>
      <c r="C26" s="66">
        <v>0</v>
      </c>
      <c r="D26" s="66">
        <v>0</v>
      </c>
      <c r="E26" s="75"/>
    </row>
    <row r="27" spans="1:5" x14ac:dyDescent="0.6">
      <c r="A27" s="9" t="s">
        <v>144</v>
      </c>
      <c r="B27" s="12" t="s">
        <v>74</v>
      </c>
      <c r="C27" s="66">
        <v>0</v>
      </c>
      <c r="D27" s="66">
        <v>0</v>
      </c>
      <c r="E27" s="75"/>
    </row>
    <row r="28" spans="1:5" x14ac:dyDescent="0.6">
      <c r="A28" s="9" t="s">
        <v>145</v>
      </c>
      <c r="B28" s="11" t="s">
        <v>832</v>
      </c>
      <c r="C28" s="74">
        <f>ROUND(C29+C30,2)</f>
        <v>0</v>
      </c>
      <c r="D28" s="74">
        <f>ROUND(D29+D30,2)</f>
        <v>0</v>
      </c>
      <c r="E28" s="75"/>
    </row>
    <row r="29" spans="1:5" x14ac:dyDescent="0.6">
      <c r="A29" s="9" t="s">
        <v>146</v>
      </c>
      <c r="B29" s="12" t="s">
        <v>124</v>
      </c>
      <c r="C29" s="66">
        <v>0</v>
      </c>
      <c r="D29" s="66">
        <v>0</v>
      </c>
      <c r="E29" s="75"/>
    </row>
    <row r="30" spans="1:5" x14ac:dyDescent="0.6">
      <c r="A30" s="9" t="s">
        <v>147</v>
      </c>
      <c r="B30" s="12" t="s">
        <v>74</v>
      </c>
      <c r="C30" s="66">
        <v>0</v>
      </c>
      <c r="D30" s="66">
        <v>0</v>
      </c>
      <c r="E30" s="75"/>
    </row>
    <row r="31" spans="1:5" x14ac:dyDescent="0.6">
      <c r="A31" s="9" t="s">
        <v>148</v>
      </c>
      <c r="B31" s="11" t="s">
        <v>149</v>
      </c>
      <c r="C31" s="74">
        <f>ROUND(C32+C33,2)</f>
        <v>0</v>
      </c>
      <c r="D31" s="74">
        <f>ROUND(D32+D33,2)</f>
        <v>0</v>
      </c>
      <c r="E31" s="75"/>
    </row>
    <row r="32" spans="1:5" x14ac:dyDescent="0.6">
      <c r="A32" s="9" t="s">
        <v>150</v>
      </c>
      <c r="B32" s="12" t="s">
        <v>124</v>
      </c>
      <c r="C32" s="66">
        <v>0</v>
      </c>
      <c r="D32" s="66">
        <v>0</v>
      </c>
      <c r="E32" s="75"/>
    </row>
    <row r="33" spans="1:5" x14ac:dyDescent="0.6">
      <c r="A33" s="9" t="s">
        <v>151</v>
      </c>
      <c r="B33" s="12" t="s">
        <v>74</v>
      </c>
      <c r="C33" s="66">
        <v>0</v>
      </c>
      <c r="D33" s="66">
        <v>0</v>
      </c>
      <c r="E33" s="76"/>
    </row>
    <row r="34" spans="1:5" ht="41" x14ac:dyDescent="0.65">
      <c r="A34" s="9" t="s">
        <v>152</v>
      </c>
      <c r="B34" s="15" t="s">
        <v>153</v>
      </c>
      <c r="C34" s="71">
        <f>ROUND(C35+C46+C56+C66,2)</f>
        <v>0</v>
      </c>
      <c r="D34" s="71">
        <f t="shared" ref="D34:E34" si="1">ROUND(D35+D46+D56+D66,2)</f>
        <v>0</v>
      </c>
      <c r="E34" s="71">
        <f t="shared" si="1"/>
        <v>0</v>
      </c>
    </row>
    <row r="35" spans="1:5" ht="20.5" x14ac:dyDescent="0.65">
      <c r="A35" s="9" t="s">
        <v>154</v>
      </c>
      <c r="B35" s="16" t="s">
        <v>155</v>
      </c>
      <c r="C35" s="71">
        <f>ROUND(SUM(C36:C45),2)</f>
        <v>0</v>
      </c>
      <c r="D35" s="71">
        <f t="shared" ref="D35:E35" si="2">ROUND(SUM(D36:D45),2)</f>
        <v>0</v>
      </c>
      <c r="E35" s="71">
        <f t="shared" si="2"/>
        <v>0</v>
      </c>
    </row>
    <row r="36" spans="1:5" x14ac:dyDescent="0.6">
      <c r="A36" s="9" t="s">
        <v>156</v>
      </c>
      <c r="B36" s="12" t="s">
        <v>64</v>
      </c>
      <c r="C36" s="66">
        <v>0</v>
      </c>
      <c r="D36" s="66">
        <v>0</v>
      </c>
      <c r="E36" s="66">
        <v>0</v>
      </c>
    </row>
    <row r="37" spans="1:5" x14ac:dyDescent="0.6">
      <c r="A37" s="9" t="s">
        <v>157</v>
      </c>
      <c r="B37" s="12" t="s">
        <v>124</v>
      </c>
      <c r="C37" s="66">
        <v>0</v>
      </c>
      <c r="D37" s="66">
        <v>0</v>
      </c>
      <c r="E37" s="66">
        <v>0</v>
      </c>
    </row>
    <row r="38" spans="1:5" x14ac:dyDescent="0.6">
      <c r="A38" s="9" t="s">
        <v>158</v>
      </c>
      <c r="B38" s="12" t="s">
        <v>67</v>
      </c>
      <c r="C38" s="66">
        <v>0</v>
      </c>
      <c r="D38" s="66">
        <v>0</v>
      </c>
      <c r="E38" s="66">
        <v>0</v>
      </c>
    </row>
    <row r="39" spans="1:5" x14ac:dyDescent="0.6">
      <c r="A39" s="9" t="s">
        <v>846</v>
      </c>
      <c r="B39" s="12" t="s">
        <v>69</v>
      </c>
      <c r="C39" s="66">
        <v>0</v>
      </c>
      <c r="D39" s="66">
        <v>0</v>
      </c>
      <c r="E39" s="66">
        <v>0</v>
      </c>
    </row>
    <row r="40" spans="1:5" x14ac:dyDescent="0.6">
      <c r="A40" s="9" t="s">
        <v>847</v>
      </c>
      <c r="B40" s="12" t="s">
        <v>795</v>
      </c>
      <c r="C40" s="66">
        <v>0</v>
      </c>
      <c r="D40" s="66">
        <v>0</v>
      </c>
      <c r="E40" s="66">
        <v>0</v>
      </c>
    </row>
    <row r="41" spans="1:5" x14ac:dyDescent="0.6">
      <c r="A41" s="9" t="s">
        <v>159</v>
      </c>
      <c r="B41" s="12" t="s">
        <v>71</v>
      </c>
      <c r="C41" s="66">
        <v>0</v>
      </c>
      <c r="D41" s="66">
        <v>0</v>
      </c>
      <c r="E41" s="66">
        <v>0</v>
      </c>
    </row>
    <row r="42" spans="1:5" x14ac:dyDescent="0.6">
      <c r="A42" s="9" t="s">
        <v>160</v>
      </c>
      <c r="B42" s="12" t="s">
        <v>52</v>
      </c>
      <c r="C42" s="66">
        <v>0</v>
      </c>
      <c r="D42" s="66">
        <v>0</v>
      </c>
      <c r="E42" s="66">
        <v>0</v>
      </c>
    </row>
    <row r="43" spans="1:5" x14ac:dyDescent="0.6">
      <c r="A43" s="9" t="s">
        <v>161</v>
      </c>
      <c r="B43" s="12" t="s">
        <v>54</v>
      </c>
      <c r="C43" s="66">
        <v>0</v>
      </c>
      <c r="D43" s="66">
        <v>0</v>
      </c>
      <c r="E43" s="66">
        <v>0</v>
      </c>
    </row>
    <row r="44" spans="1:5" x14ac:dyDescent="0.6">
      <c r="A44" s="9" t="s">
        <v>162</v>
      </c>
      <c r="B44" s="12" t="s">
        <v>74</v>
      </c>
      <c r="C44" s="66">
        <v>0</v>
      </c>
      <c r="D44" s="66">
        <v>0</v>
      </c>
      <c r="E44" s="66">
        <v>0</v>
      </c>
    </row>
    <row r="45" spans="1:5" x14ac:dyDescent="0.6">
      <c r="A45" s="9" t="s">
        <v>163</v>
      </c>
      <c r="B45" s="12" t="s">
        <v>76</v>
      </c>
      <c r="C45" s="66">
        <v>0</v>
      </c>
      <c r="D45" s="66">
        <v>0</v>
      </c>
      <c r="E45" s="66">
        <v>0</v>
      </c>
    </row>
    <row r="46" spans="1:5" ht="20.5" x14ac:dyDescent="0.65">
      <c r="A46" s="9" t="s">
        <v>164</v>
      </c>
      <c r="B46" s="16" t="s">
        <v>165</v>
      </c>
      <c r="C46" s="77">
        <f>ROUND(SUM(C47:C55),2)</f>
        <v>0</v>
      </c>
      <c r="D46" s="77">
        <f t="shared" ref="D46:E46" si="3">ROUND(SUM(D47:D55),2)</f>
        <v>0</v>
      </c>
      <c r="E46" s="77">
        <f t="shared" si="3"/>
        <v>0</v>
      </c>
    </row>
    <row r="47" spans="1:5" x14ac:dyDescent="0.6">
      <c r="A47" s="9" t="s">
        <v>166</v>
      </c>
      <c r="B47" s="12" t="s">
        <v>124</v>
      </c>
      <c r="C47" s="66">
        <v>0</v>
      </c>
      <c r="D47" s="66">
        <v>0</v>
      </c>
      <c r="E47" s="66">
        <v>0</v>
      </c>
    </row>
    <row r="48" spans="1:5" x14ac:dyDescent="0.6">
      <c r="A48" s="9" t="s">
        <v>167</v>
      </c>
      <c r="B48" s="12" t="s">
        <v>67</v>
      </c>
      <c r="C48" s="66">
        <v>0</v>
      </c>
      <c r="D48" s="66">
        <v>0</v>
      </c>
      <c r="E48" s="66">
        <v>0</v>
      </c>
    </row>
    <row r="49" spans="1:5" x14ac:dyDescent="0.6">
      <c r="A49" s="9" t="s">
        <v>848</v>
      </c>
      <c r="B49" s="12" t="s">
        <v>69</v>
      </c>
      <c r="C49" s="66">
        <v>0</v>
      </c>
      <c r="D49" s="66">
        <v>0</v>
      </c>
      <c r="E49" s="66">
        <v>0</v>
      </c>
    </row>
    <row r="50" spans="1:5" x14ac:dyDescent="0.6">
      <c r="A50" s="9" t="s">
        <v>849</v>
      </c>
      <c r="B50" s="12" t="s">
        <v>795</v>
      </c>
      <c r="C50" s="66">
        <v>0</v>
      </c>
      <c r="D50" s="66">
        <v>0</v>
      </c>
      <c r="E50" s="66">
        <v>0</v>
      </c>
    </row>
    <row r="51" spans="1:5" x14ac:dyDescent="0.6">
      <c r="A51" s="9" t="s">
        <v>168</v>
      </c>
      <c r="B51" s="12" t="s">
        <v>71</v>
      </c>
      <c r="C51" s="66">
        <v>0</v>
      </c>
      <c r="D51" s="66">
        <v>0</v>
      </c>
      <c r="E51" s="66">
        <v>0</v>
      </c>
    </row>
    <row r="52" spans="1:5" x14ac:dyDescent="0.6">
      <c r="A52" s="9" t="s">
        <v>169</v>
      </c>
      <c r="B52" s="12" t="s">
        <v>52</v>
      </c>
      <c r="C52" s="66">
        <v>0</v>
      </c>
      <c r="D52" s="66">
        <v>0</v>
      </c>
      <c r="E52" s="66">
        <v>0</v>
      </c>
    </row>
    <row r="53" spans="1:5" x14ac:dyDescent="0.6">
      <c r="A53" s="9" t="s">
        <v>170</v>
      </c>
      <c r="B53" s="12" t="s">
        <v>54</v>
      </c>
      <c r="C53" s="66">
        <v>0</v>
      </c>
      <c r="D53" s="66">
        <v>0</v>
      </c>
      <c r="E53" s="66">
        <v>0</v>
      </c>
    </row>
    <row r="54" spans="1:5" x14ac:dyDescent="0.6">
      <c r="A54" s="9" t="s">
        <v>171</v>
      </c>
      <c r="B54" s="12" t="s">
        <v>74</v>
      </c>
      <c r="C54" s="66">
        <v>0</v>
      </c>
      <c r="D54" s="66">
        <v>0</v>
      </c>
      <c r="E54" s="66">
        <v>0</v>
      </c>
    </row>
    <row r="55" spans="1:5" x14ac:dyDescent="0.6">
      <c r="A55" s="9" t="s">
        <v>172</v>
      </c>
      <c r="B55" s="12" t="s">
        <v>76</v>
      </c>
      <c r="C55" s="66">
        <v>0</v>
      </c>
      <c r="D55" s="66">
        <v>0</v>
      </c>
      <c r="E55" s="66">
        <v>0</v>
      </c>
    </row>
    <row r="56" spans="1:5" ht="20.5" x14ac:dyDescent="0.65">
      <c r="A56" s="9" t="s">
        <v>173</v>
      </c>
      <c r="B56" s="16" t="s">
        <v>833</v>
      </c>
      <c r="C56" s="77">
        <f>ROUND(SUM(C57:C65),2)</f>
        <v>0</v>
      </c>
      <c r="D56" s="77">
        <f t="shared" ref="D56:E56" si="4">ROUND(SUM(D57:D65),2)</f>
        <v>0</v>
      </c>
      <c r="E56" s="77">
        <f t="shared" si="4"/>
        <v>0</v>
      </c>
    </row>
    <row r="57" spans="1:5" x14ac:dyDescent="0.6">
      <c r="A57" s="9" t="s">
        <v>174</v>
      </c>
      <c r="B57" s="12" t="s">
        <v>124</v>
      </c>
      <c r="C57" s="66">
        <v>0</v>
      </c>
      <c r="D57" s="66">
        <v>0</v>
      </c>
      <c r="E57" s="66">
        <v>0</v>
      </c>
    </row>
    <row r="58" spans="1:5" x14ac:dyDescent="0.6">
      <c r="A58" s="9" t="s">
        <v>175</v>
      </c>
      <c r="B58" s="12" t="s">
        <v>67</v>
      </c>
      <c r="C58" s="66">
        <v>0</v>
      </c>
      <c r="D58" s="66">
        <v>0</v>
      </c>
      <c r="E58" s="66">
        <v>0</v>
      </c>
    </row>
    <row r="59" spans="1:5" x14ac:dyDescent="0.6">
      <c r="A59" s="9" t="s">
        <v>850</v>
      </c>
      <c r="B59" s="12" t="s">
        <v>69</v>
      </c>
      <c r="C59" s="66">
        <v>0</v>
      </c>
      <c r="D59" s="66">
        <v>0</v>
      </c>
      <c r="E59" s="66">
        <v>0</v>
      </c>
    </row>
    <row r="60" spans="1:5" x14ac:dyDescent="0.6">
      <c r="A60" s="9" t="s">
        <v>851</v>
      </c>
      <c r="B60" s="12" t="s">
        <v>795</v>
      </c>
      <c r="C60" s="66">
        <v>0</v>
      </c>
      <c r="D60" s="66">
        <v>0</v>
      </c>
      <c r="E60" s="66">
        <v>0</v>
      </c>
    </row>
    <row r="61" spans="1:5" x14ac:dyDescent="0.6">
      <c r="A61" s="9" t="s">
        <v>176</v>
      </c>
      <c r="B61" s="12" t="s">
        <v>71</v>
      </c>
      <c r="C61" s="66">
        <v>0</v>
      </c>
      <c r="D61" s="66">
        <v>0</v>
      </c>
      <c r="E61" s="66">
        <v>0</v>
      </c>
    </row>
    <row r="62" spans="1:5" x14ac:dyDescent="0.6">
      <c r="A62" s="9" t="s">
        <v>177</v>
      </c>
      <c r="B62" s="12" t="s">
        <v>52</v>
      </c>
      <c r="C62" s="66">
        <v>0</v>
      </c>
      <c r="D62" s="66">
        <v>0</v>
      </c>
      <c r="E62" s="66">
        <v>0</v>
      </c>
    </row>
    <row r="63" spans="1:5" x14ac:dyDescent="0.6">
      <c r="A63" s="9" t="s">
        <v>178</v>
      </c>
      <c r="B63" s="12" t="s">
        <v>54</v>
      </c>
      <c r="C63" s="66">
        <v>0</v>
      </c>
      <c r="D63" s="66">
        <v>0</v>
      </c>
      <c r="E63" s="66">
        <v>0</v>
      </c>
    </row>
    <row r="64" spans="1:5" x14ac:dyDescent="0.6">
      <c r="A64" s="9" t="s">
        <v>179</v>
      </c>
      <c r="B64" s="12" t="s">
        <v>74</v>
      </c>
      <c r="C64" s="66">
        <v>0</v>
      </c>
      <c r="D64" s="66">
        <v>0</v>
      </c>
      <c r="E64" s="66">
        <v>0</v>
      </c>
    </row>
    <row r="65" spans="1:5" x14ac:dyDescent="0.6">
      <c r="A65" s="9" t="s">
        <v>180</v>
      </c>
      <c r="B65" s="12" t="s">
        <v>76</v>
      </c>
      <c r="C65" s="66">
        <v>0</v>
      </c>
      <c r="D65" s="66">
        <v>0</v>
      </c>
      <c r="E65" s="66">
        <v>0</v>
      </c>
    </row>
    <row r="66" spans="1:5" ht="20.5" x14ac:dyDescent="0.65">
      <c r="A66" s="9" t="s">
        <v>181</v>
      </c>
      <c r="B66" s="16" t="s">
        <v>182</v>
      </c>
      <c r="C66" s="77">
        <f>ROUND(SUM(C67:C75),2)</f>
        <v>0</v>
      </c>
      <c r="D66" s="77">
        <f>ROUND(SUM(D67:D75),2)</f>
        <v>0</v>
      </c>
      <c r="E66" s="77">
        <f>ROUND(SUM(E67:E75),2)</f>
        <v>0</v>
      </c>
    </row>
    <row r="67" spans="1:5" x14ac:dyDescent="0.6">
      <c r="A67" s="9" t="s">
        <v>183</v>
      </c>
      <c r="B67" s="12" t="s">
        <v>124</v>
      </c>
      <c r="C67" s="66">
        <v>0</v>
      </c>
      <c r="D67" s="66">
        <v>0</v>
      </c>
      <c r="E67" s="66">
        <v>0</v>
      </c>
    </row>
    <row r="68" spans="1:5" x14ac:dyDescent="0.6">
      <c r="A68" s="9" t="s">
        <v>184</v>
      </c>
      <c r="B68" s="12" t="s">
        <v>67</v>
      </c>
      <c r="C68" s="66">
        <v>0</v>
      </c>
      <c r="D68" s="66">
        <v>0</v>
      </c>
      <c r="E68" s="66">
        <v>0</v>
      </c>
    </row>
    <row r="69" spans="1:5" x14ac:dyDescent="0.6">
      <c r="A69" s="9" t="s">
        <v>860</v>
      </c>
      <c r="B69" s="12" t="s">
        <v>69</v>
      </c>
      <c r="C69" s="66">
        <v>0</v>
      </c>
      <c r="D69" s="66">
        <v>0</v>
      </c>
      <c r="E69" s="66">
        <v>0</v>
      </c>
    </row>
    <row r="70" spans="1:5" x14ac:dyDescent="0.6">
      <c r="A70" s="9" t="s">
        <v>861</v>
      </c>
      <c r="B70" s="12" t="s">
        <v>795</v>
      </c>
      <c r="C70" s="66">
        <v>0</v>
      </c>
      <c r="D70" s="66">
        <v>0</v>
      </c>
      <c r="E70" s="66">
        <v>0</v>
      </c>
    </row>
    <row r="71" spans="1:5" x14ac:dyDescent="0.6">
      <c r="A71" s="9" t="s">
        <v>185</v>
      </c>
      <c r="B71" s="12" t="s">
        <v>71</v>
      </c>
      <c r="C71" s="66">
        <v>0</v>
      </c>
      <c r="D71" s="66">
        <v>0</v>
      </c>
      <c r="E71" s="66">
        <v>0</v>
      </c>
    </row>
    <row r="72" spans="1:5" x14ac:dyDescent="0.6">
      <c r="A72" s="9" t="s">
        <v>186</v>
      </c>
      <c r="B72" s="12" t="s">
        <v>52</v>
      </c>
      <c r="C72" s="66">
        <v>0</v>
      </c>
      <c r="D72" s="66">
        <v>0</v>
      </c>
      <c r="E72" s="66">
        <v>0</v>
      </c>
    </row>
    <row r="73" spans="1:5" x14ac:dyDescent="0.6">
      <c r="A73" s="9" t="s">
        <v>187</v>
      </c>
      <c r="B73" s="12" t="s">
        <v>54</v>
      </c>
      <c r="C73" s="66">
        <v>0</v>
      </c>
      <c r="D73" s="66">
        <v>0</v>
      </c>
      <c r="E73" s="66">
        <v>0</v>
      </c>
    </row>
    <row r="74" spans="1:5" x14ac:dyDescent="0.6">
      <c r="A74" s="9" t="s">
        <v>188</v>
      </c>
      <c r="B74" s="12" t="s">
        <v>74</v>
      </c>
      <c r="C74" s="66">
        <v>0</v>
      </c>
      <c r="D74" s="66">
        <v>0</v>
      </c>
      <c r="E74" s="66">
        <v>0</v>
      </c>
    </row>
    <row r="75" spans="1:5" x14ac:dyDescent="0.6">
      <c r="A75" s="9" t="s">
        <v>189</v>
      </c>
      <c r="B75" s="12" t="s">
        <v>76</v>
      </c>
      <c r="C75" s="66">
        <v>0</v>
      </c>
      <c r="D75" s="66">
        <v>0</v>
      </c>
      <c r="E75" s="66">
        <v>0</v>
      </c>
    </row>
    <row r="76" spans="1:5" ht="20.5" x14ac:dyDescent="0.6">
      <c r="A76" s="9" t="s">
        <v>190</v>
      </c>
      <c r="B76" s="63" t="s">
        <v>191</v>
      </c>
      <c r="C76" s="77">
        <f>ROUND(SUM(C77,C114),2)</f>
        <v>0</v>
      </c>
      <c r="D76" s="77">
        <f>ROUND(SUM(D77,D114),2)</f>
        <v>0</v>
      </c>
      <c r="E76" s="73"/>
    </row>
    <row r="77" spans="1:5" ht="20.5" x14ac:dyDescent="0.65">
      <c r="A77" s="9" t="s">
        <v>192</v>
      </c>
      <c r="B77" s="13" t="s">
        <v>193</v>
      </c>
      <c r="C77" s="77">
        <f>ROUND(C78+C90+C102,2)</f>
        <v>0</v>
      </c>
      <c r="D77" s="77">
        <f>ROUND(D78+D90+D102,2)</f>
        <v>0</v>
      </c>
      <c r="E77" s="75"/>
    </row>
    <row r="78" spans="1:5" ht="20.5" x14ac:dyDescent="0.65">
      <c r="A78" s="9" t="s">
        <v>194</v>
      </c>
      <c r="B78" s="16" t="s">
        <v>195</v>
      </c>
      <c r="C78" s="77">
        <f>ROUND(SUM(C79:C89),2)</f>
        <v>0</v>
      </c>
      <c r="D78" s="77">
        <f>ROUND(SUM(D79:D89),2)</f>
        <v>0</v>
      </c>
      <c r="E78" s="75"/>
    </row>
    <row r="79" spans="1:5" x14ac:dyDescent="0.6">
      <c r="A79" s="9" t="s">
        <v>196</v>
      </c>
      <c r="B79" s="12" t="s">
        <v>64</v>
      </c>
      <c r="C79" s="66">
        <v>0</v>
      </c>
      <c r="D79" s="66">
        <v>0</v>
      </c>
      <c r="E79" s="75"/>
    </row>
    <row r="80" spans="1:5" x14ac:dyDescent="0.6">
      <c r="A80" s="9" t="s">
        <v>197</v>
      </c>
      <c r="B80" s="12" t="s">
        <v>124</v>
      </c>
      <c r="C80" s="66">
        <v>0</v>
      </c>
      <c r="D80" s="66">
        <v>0</v>
      </c>
      <c r="E80" s="75"/>
    </row>
    <row r="81" spans="1:5" x14ac:dyDescent="0.6">
      <c r="A81" s="9" t="s">
        <v>198</v>
      </c>
      <c r="B81" s="12" t="s">
        <v>67</v>
      </c>
      <c r="C81" s="66">
        <v>0</v>
      </c>
      <c r="D81" s="66">
        <v>0</v>
      </c>
      <c r="E81" s="75"/>
    </row>
    <row r="82" spans="1:5" x14ac:dyDescent="0.6">
      <c r="A82" s="9" t="s">
        <v>852</v>
      </c>
      <c r="B82" s="12" t="s">
        <v>69</v>
      </c>
      <c r="C82" s="66">
        <v>0</v>
      </c>
      <c r="D82" s="66">
        <v>0</v>
      </c>
      <c r="E82" s="75"/>
    </row>
    <row r="83" spans="1:5" x14ac:dyDescent="0.6">
      <c r="A83" s="9" t="s">
        <v>853</v>
      </c>
      <c r="B83" s="12" t="s">
        <v>795</v>
      </c>
      <c r="C83" s="66">
        <v>0</v>
      </c>
      <c r="D83" s="66">
        <v>0</v>
      </c>
      <c r="E83" s="75"/>
    </row>
    <row r="84" spans="1:5" x14ac:dyDescent="0.6">
      <c r="A84" s="9" t="s">
        <v>199</v>
      </c>
      <c r="B84" s="12" t="s">
        <v>71</v>
      </c>
      <c r="C84" s="66">
        <v>0</v>
      </c>
      <c r="D84" s="66">
        <v>0</v>
      </c>
      <c r="E84" s="75"/>
    </row>
    <row r="85" spans="1:5" x14ac:dyDescent="0.6">
      <c r="A85" s="9" t="s">
        <v>200</v>
      </c>
      <c r="B85" s="12" t="s">
        <v>52</v>
      </c>
      <c r="C85" s="66">
        <v>0</v>
      </c>
      <c r="D85" s="66">
        <v>0</v>
      </c>
      <c r="E85" s="75"/>
    </row>
    <row r="86" spans="1:5" x14ac:dyDescent="0.6">
      <c r="A86" s="9" t="s">
        <v>201</v>
      </c>
      <c r="B86" s="12" t="s">
        <v>54</v>
      </c>
      <c r="C86" s="66">
        <v>0</v>
      </c>
      <c r="D86" s="66">
        <v>0</v>
      </c>
      <c r="E86" s="75"/>
    </row>
    <row r="87" spans="1:5" x14ac:dyDescent="0.6">
      <c r="A87" s="9" t="s">
        <v>862</v>
      </c>
      <c r="B87" s="12" t="s">
        <v>883</v>
      </c>
      <c r="C87" s="66">
        <v>0</v>
      </c>
      <c r="D87" s="66">
        <v>0</v>
      </c>
      <c r="E87" s="75"/>
    </row>
    <row r="88" spans="1:5" x14ac:dyDescent="0.6">
      <c r="A88" s="9" t="s">
        <v>202</v>
      </c>
      <c r="B88" s="12" t="s">
        <v>74</v>
      </c>
      <c r="C88" s="66">
        <v>0</v>
      </c>
      <c r="D88" s="66">
        <v>0</v>
      </c>
      <c r="E88" s="75"/>
    </row>
    <row r="89" spans="1:5" x14ac:dyDescent="0.6">
      <c r="A89" s="9" t="s">
        <v>203</v>
      </c>
      <c r="B89" s="12" t="s">
        <v>76</v>
      </c>
      <c r="C89" s="66">
        <v>0</v>
      </c>
      <c r="D89" s="66">
        <v>0</v>
      </c>
      <c r="E89" s="75"/>
    </row>
    <row r="90" spans="1:5" ht="20.5" x14ac:dyDescent="0.65">
      <c r="A90" s="9" t="s">
        <v>204</v>
      </c>
      <c r="B90" s="16" t="s">
        <v>834</v>
      </c>
      <c r="C90" s="77">
        <f>ROUND(SUM(C91:C101),2)</f>
        <v>0</v>
      </c>
      <c r="D90" s="77">
        <f>ROUND(SUM(D91:D101),2)</f>
        <v>0</v>
      </c>
      <c r="E90" s="75"/>
    </row>
    <row r="91" spans="1:5" x14ac:dyDescent="0.6">
      <c r="A91" s="9" t="s">
        <v>205</v>
      </c>
      <c r="B91" s="12" t="s">
        <v>64</v>
      </c>
      <c r="C91" s="66">
        <v>0</v>
      </c>
      <c r="D91" s="66">
        <v>0</v>
      </c>
      <c r="E91" s="75"/>
    </row>
    <row r="92" spans="1:5" x14ac:dyDescent="0.6">
      <c r="A92" s="9" t="s">
        <v>206</v>
      </c>
      <c r="B92" s="12" t="s">
        <v>124</v>
      </c>
      <c r="C92" s="66">
        <v>0</v>
      </c>
      <c r="D92" s="66">
        <v>0</v>
      </c>
      <c r="E92" s="75"/>
    </row>
    <row r="93" spans="1:5" x14ac:dyDescent="0.6">
      <c r="A93" s="9" t="s">
        <v>207</v>
      </c>
      <c r="B93" s="12" t="s">
        <v>67</v>
      </c>
      <c r="C93" s="66">
        <v>0</v>
      </c>
      <c r="D93" s="66">
        <v>0</v>
      </c>
      <c r="E93" s="75"/>
    </row>
    <row r="94" spans="1:5" x14ac:dyDescent="0.6">
      <c r="A94" s="9" t="s">
        <v>854</v>
      </c>
      <c r="B94" s="12" t="s">
        <v>69</v>
      </c>
      <c r="C94" s="66">
        <v>0</v>
      </c>
      <c r="D94" s="66">
        <v>0</v>
      </c>
      <c r="E94" s="75"/>
    </row>
    <row r="95" spans="1:5" x14ac:dyDescent="0.6">
      <c r="A95" s="9" t="s">
        <v>855</v>
      </c>
      <c r="B95" s="12" t="s">
        <v>795</v>
      </c>
      <c r="C95" s="66">
        <v>0</v>
      </c>
      <c r="D95" s="66">
        <v>0</v>
      </c>
      <c r="E95" s="75"/>
    </row>
    <row r="96" spans="1:5" x14ac:dyDescent="0.6">
      <c r="A96" s="9" t="s">
        <v>208</v>
      </c>
      <c r="B96" s="12" t="s">
        <v>71</v>
      </c>
      <c r="C96" s="66">
        <v>0</v>
      </c>
      <c r="D96" s="66">
        <v>0</v>
      </c>
      <c r="E96" s="75"/>
    </row>
    <row r="97" spans="1:5" x14ac:dyDescent="0.6">
      <c r="A97" s="9" t="s">
        <v>209</v>
      </c>
      <c r="B97" s="12" t="s">
        <v>52</v>
      </c>
      <c r="C97" s="66">
        <v>0</v>
      </c>
      <c r="D97" s="66">
        <v>0</v>
      </c>
      <c r="E97" s="75"/>
    </row>
    <row r="98" spans="1:5" x14ac:dyDescent="0.6">
      <c r="A98" s="9" t="s">
        <v>210</v>
      </c>
      <c r="B98" s="12" t="s">
        <v>54</v>
      </c>
      <c r="C98" s="66">
        <v>0</v>
      </c>
      <c r="D98" s="66">
        <v>0</v>
      </c>
      <c r="E98" s="75"/>
    </row>
    <row r="99" spans="1:5" x14ac:dyDescent="0.6">
      <c r="A99" s="9" t="s">
        <v>863</v>
      </c>
      <c r="B99" s="12" t="s">
        <v>883</v>
      </c>
      <c r="C99" s="66">
        <v>0</v>
      </c>
      <c r="D99" s="66">
        <v>0</v>
      </c>
      <c r="E99" s="75"/>
    </row>
    <row r="100" spans="1:5" x14ac:dyDescent="0.6">
      <c r="A100" s="9" t="s">
        <v>211</v>
      </c>
      <c r="B100" s="12" t="s">
        <v>74</v>
      </c>
      <c r="C100" s="66">
        <v>0</v>
      </c>
      <c r="D100" s="66">
        <v>0</v>
      </c>
      <c r="E100" s="75"/>
    </row>
    <row r="101" spans="1:5" x14ac:dyDescent="0.6">
      <c r="A101" s="9" t="s">
        <v>212</v>
      </c>
      <c r="B101" s="12" t="s">
        <v>76</v>
      </c>
      <c r="C101" s="66">
        <v>0</v>
      </c>
      <c r="D101" s="66">
        <v>0</v>
      </c>
      <c r="E101" s="75"/>
    </row>
    <row r="102" spans="1:5" ht="20.5" x14ac:dyDescent="0.65">
      <c r="A102" s="9" t="s">
        <v>213</v>
      </c>
      <c r="B102" s="16" t="s">
        <v>214</v>
      </c>
      <c r="C102" s="77">
        <f>ROUND(SUM(C103:C113),2)</f>
        <v>0</v>
      </c>
      <c r="D102" s="77">
        <f>ROUND(SUM(D103:D113),2)</f>
        <v>0</v>
      </c>
      <c r="E102" s="75"/>
    </row>
    <row r="103" spans="1:5" x14ac:dyDescent="0.6">
      <c r="A103" s="9" t="s">
        <v>215</v>
      </c>
      <c r="B103" s="12" t="s">
        <v>64</v>
      </c>
      <c r="C103" s="66">
        <v>0</v>
      </c>
      <c r="D103" s="66">
        <v>0</v>
      </c>
      <c r="E103" s="75"/>
    </row>
    <row r="104" spans="1:5" x14ac:dyDescent="0.6">
      <c r="A104" s="9" t="s">
        <v>216</v>
      </c>
      <c r="B104" s="12" t="s">
        <v>124</v>
      </c>
      <c r="C104" s="66">
        <v>0</v>
      </c>
      <c r="D104" s="66">
        <v>0</v>
      </c>
      <c r="E104" s="75"/>
    </row>
    <row r="105" spans="1:5" x14ac:dyDescent="0.6">
      <c r="A105" s="9" t="s">
        <v>217</v>
      </c>
      <c r="B105" s="12" t="s">
        <v>67</v>
      </c>
      <c r="C105" s="66">
        <v>0</v>
      </c>
      <c r="D105" s="66">
        <v>0</v>
      </c>
      <c r="E105" s="75"/>
    </row>
    <row r="106" spans="1:5" x14ac:dyDescent="0.6">
      <c r="A106" s="9" t="s">
        <v>864</v>
      </c>
      <c r="B106" s="12" t="s">
        <v>69</v>
      </c>
      <c r="C106" s="66">
        <v>0</v>
      </c>
      <c r="D106" s="66">
        <v>0</v>
      </c>
      <c r="E106" s="75"/>
    </row>
    <row r="107" spans="1:5" x14ac:dyDescent="0.6">
      <c r="A107" s="9" t="s">
        <v>865</v>
      </c>
      <c r="B107" s="12" t="s">
        <v>795</v>
      </c>
      <c r="C107" s="66">
        <v>0</v>
      </c>
      <c r="D107" s="66">
        <v>0</v>
      </c>
      <c r="E107" s="75"/>
    </row>
    <row r="108" spans="1:5" x14ac:dyDescent="0.6">
      <c r="A108" s="9" t="s">
        <v>218</v>
      </c>
      <c r="B108" s="12" t="s">
        <v>71</v>
      </c>
      <c r="C108" s="66">
        <v>0</v>
      </c>
      <c r="D108" s="66">
        <v>0</v>
      </c>
      <c r="E108" s="75"/>
    </row>
    <row r="109" spans="1:5" x14ac:dyDescent="0.6">
      <c r="A109" s="9" t="s">
        <v>219</v>
      </c>
      <c r="B109" s="12" t="s">
        <v>52</v>
      </c>
      <c r="C109" s="66">
        <v>0</v>
      </c>
      <c r="D109" s="66">
        <v>0</v>
      </c>
      <c r="E109" s="75"/>
    </row>
    <row r="110" spans="1:5" x14ac:dyDescent="0.6">
      <c r="A110" s="9" t="s">
        <v>220</v>
      </c>
      <c r="B110" s="12" t="s">
        <v>54</v>
      </c>
      <c r="C110" s="66">
        <v>0</v>
      </c>
      <c r="D110" s="66">
        <v>0</v>
      </c>
      <c r="E110" s="75"/>
    </row>
    <row r="111" spans="1:5" x14ac:dyDescent="0.6">
      <c r="A111" s="9" t="s">
        <v>866</v>
      </c>
      <c r="B111" s="12" t="s">
        <v>883</v>
      </c>
      <c r="C111" s="66">
        <v>0</v>
      </c>
      <c r="D111" s="66">
        <v>0</v>
      </c>
      <c r="E111" s="75"/>
    </row>
    <row r="112" spans="1:5" x14ac:dyDescent="0.6">
      <c r="A112" s="9" t="s">
        <v>221</v>
      </c>
      <c r="B112" s="12" t="s">
        <v>74</v>
      </c>
      <c r="C112" s="66">
        <v>0</v>
      </c>
      <c r="D112" s="66">
        <v>0</v>
      </c>
      <c r="E112" s="75"/>
    </row>
    <row r="113" spans="1:5" x14ac:dyDescent="0.6">
      <c r="A113" s="9" t="s">
        <v>222</v>
      </c>
      <c r="B113" s="12" t="s">
        <v>76</v>
      </c>
      <c r="C113" s="66">
        <v>0</v>
      </c>
      <c r="D113" s="66">
        <v>0</v>
      </c>
      <c r="E113" s="75"/>
    </row>
    <row r="114" spans="1:5" ht="20.5" x14ac:dyDescent="0.65">
      <c r="A114" s="9" t="s">
        <v>223</v>
      </c>
      <c r="B114" s="13" t="s">
        <v>224</v>
      </c>
      <c r="C114" s="77">
        <f>ROUND(C115+C127+C139,2)</f>
        <v>0</v>
      </c>
      <c r="D114" s="77">
        <f>ROUND(D115+D127+D139,2)</f>
        <v>0</v>
      </c>
      <c r="E114" s="75"/>
    </row>
    <row r="115" spans="1:5" ht="20.5" x14ac:dyDescent="0.65">
      <c r="A115" s="9" t="s">
        <v>225</v>
      </c>
      <c r="B115" s="16" t="s">
        <v>226</v>
      </c>
      <c r="C115" s="77">
        <f>ROUND(SUM(C116:C126),2)</f>
        <v>0</v>
      </c>
      <c r="D115" s="77">
        <f>ROUND(SUM(D116:D126),2)</f>
        <v>0</v>
      </c>
      <c r="E115" s="75"/>
    </row>
    <row r="116" spans="1:5" x14ac:dyDescent="0.6">
      <c r="A116" s="9" t="s">
        <v>227</v>
      </c>
      <c r="B116" s="12" t="s">
        <v>64</v>
      </c>
      <c r="C116" s="66">
        <v>0</v>
      </c>
      <c r="D116" s="66">
        <v>0</v>
      </c>
      <c r="E116" s="75"/>
    </row>
    <row r="117" spans="1:5" x14ac:dyDescent="0.6">
      <c r="A117" s="9" t="s">
        <v>228</v>
      </c>
      <c r="B117" s="12" t="s">
        <v>124</v>
      </c>
      <c r="C117" s="66">
        <v>0</v>
      </c>
      <c r="D117" s="66">
        <v>0</v>
      </c>
      <c r="E117" s="75"/>
    </row>
    <row r="118" spans="1:5" x14ac:dyDescent="0.6">
      <c r="A118" s="9" t="s">
        <v>229</v>
      </c>
      <c r="B118" s="12" t="s">
        <v>67</v>
      </c>
      <c r="C118" s="66">
        <v>0</v>
      </c>
      <c r="D118" s="66">
        <v>0</v>
      </c>
      <c r="E118" s="75"/>
    </row>
    <row r="119" spans="1:5" x14ac:dyDescent="0.6">
      <c r="A119" s="9" t="s">
        <v>858</v>
      </c>
      <c r="B119" s="12" t="s">
        <v>69</v>
      </c>
      <c r="C119" s="66">
        <v>0</v>
      </c>
      <c r="D119" s="66">
        <v>0</v>
      </c>
      <c r="E119" s="75"/>
    </row>
    <row r="120" spans="1:5" x14ac:dyDescent="0.6">
      <c r="A120" s="9" t="s">
        <v>859</v>
      </c>
      <c r="B120" s="12" t="s">
        <v>795</v>
      </c>
      <c r="C120" s="66">
        <v>0</v>
      </c>
      <c r="D120" s="66">
        <v>0</v>
      </c>
      <c r="E120" s="75"/>
    </row>
    <row r="121" spans="1:5" x14ac:dyDescent="0.6">
      <c r="A121" s="9" t="s">
        <v>230</v>
      </c>
      <c r="B121" s="12" t="s">
        <v>71</v>
      </c>
      <c r="C121" s="66">
        <v>0</v>
      </c>
      <c r="D121" s="66">
        <v>0</v>
      </c>
      <c r="E121" s="75"/>
    </row>
    <row r="122" spans="1:5" x14ac:dyDescent="0.6">
      <c r="A122" s="9" t="s">
        <v>231</v>
      </c>
      <c r="B122" s="12" t="s">
        <v>52</v>
      </c>
      <c r="C122" s="66">
        <v>0</v>
      </c>
      <c r="D122" s="66">
        <v>0</v>
      </c>
      <c r="E122" s="75"/>
    </row>
    <row r="123" spans="1:5" x14ac:dyDescent="0.6">
      <c r="A123" s="9" t="s">
        <v>232</v>
      </c>
      <c r="B123" s="12" t="s">
        <v>54</v>
      </c>
      <c r="C123" s="66">
        <v>0</v>
      </c>
      <c r="D123" s="66">
        <v>0</v>
      </c>
      <c r="E123" s="75"/>
    </row>
    <row r="124" spans="1:5" x14ac:dyDescent="0.6">
      <c r="A124" s="9" t="s">
        <v>233</v>
      </c>
      <c r="B124" s="12" t="s">
        <v>234</v>
      </c>
      <c r="C124" s="66">
        <v>0</v>
      </c>
      <c r="D124" s="66">
        <v>0</v>
      </c>
      <c r="E124" s="75"/>
    </row>
    <row r="125" spans="1:5" x14ac:dyDescent="0.6">
      <c r="A125" s="9" t="s">
        <v>235</v>
      </c>
      <c r="B125" s="12" t="s">
        <v>74</v>
      </c>
      <c r="C125" s="66">
        <v>0</v>
      </c>
      <c r="D125" s="66">
        <v>0</v>
      </c>
      <c r="E125" s="75"/>
    </row>
    <row r="126" spans="1:5" x14ac:dyDescent="0.6">
      <c r="A126" s="9" t="s">
        <v>236</v>
      </c>
      <c r="B126" s="12" t="s">
        <v>76</v>
      </c>
      <c r="C126" s="66">
        <v>0</v>
      </c>
      <c r="D126" s="66">
        <v>0</v>
      </c>
      <c r="E126" s="75"/>
    </row>
    <row r="127" spans="1:5" ht="20.5" x14ac:dyDescent="0.65">
      <c r="A127" s="9" t="s">
        <v>237</v>
      </c>
      <c r="B127" s="16" t="s">
        <v>835</v>
      </c>
      <c r="C127" s="77">
        <f>ROUND(SUM(C128:C138),2)</f>
        <v>0</v>
      </c>
      <c r="D127" s="77">
        <f>ROUND(SUM(D128:D138),2)</f>
        <v>0</v>
      </c>
      <c r="E127" s="75"/>
    </row>
    <row r="128" spans="1:5" x14ac:dyDescent="0.6">
      <c r="A128" s="9" t="s">
        <v>238</v>
      </c>
      <c r="B128" s="12" t="s">
        <v>64</v>
      </c>
      <c r="C128" s="66">
        <v>0</v>
      </c>
      <c r="D128" s="66">
        <v>0</v>
      </c>
      <c r="E128" s="75"/>
    </row>
    <row r="129" spans="1:5" x14ac:dyDescent="0.6">
      <c r="A129" s="9" t="s">
        <v>239</v>
      </c>
      <c r="B129" s="12" t="s">
        <v>124</v>
      </c>
      <c r="C129" s="66">
        <v>0</v>
      </c>
      <c r="D129" s="66">
        <v>0</v>
      </c>
      <c r="E129" s="75"/>
    </row>
    <row r="130" spans="1:5" x14ac:dyDescent="0.6">
      <c r="A130" s="9" t="s">
        <v>240</v>
      </c>
      <c r="B130" s="12" t="s">
        <v>67</v>
      </c>
      <c r="C130" s="66">
        <v>0</v>
      </c>
      <c r="D130" s="66">
        <v>0</v>
      </c>
      <c r="E130" s="75"/>
    </row>
    <row r="131" spans="1:5" x14ac:dyDescent="0.6">
      <c r="A131" s="9" t="s">
        <v>856</v>
      </c>
      <c r="B131" s="12" t="s">
        <v>69</v>
      </c>
      <c r="C131" s="66">
        <v>0</v>
      </c>
      <c r="D131" s="66">
        <v>0</v>
      </c>
      <c r="E131" s="75"/>
    </row>
    <row r="132" spans="1:5" x14ac:dyDescent="0.6">
      <c r="A132" s="9" t="s">
        <v>857</v>
      </c>
      <c r="B132" s="12" t="s">
        <v>795</v>
      </c>
      <c r="C132" s="66">
        <v>0</v>
      </c>
      <c r="D132" s="66">
        <v>0</v>
      </c>
      <c r="E132" s="75"/>
    </row>
    <row r="133" spans="1:5" x14ac:dyDescent="0.6">
      <c r="A133" s="9" t="s">
        <v>241</v>
      </c>
      <c r="B133" s="12" t="s">
        <v>71</v>
      </c>
      <c r="C133" s="66">
        <v>0</v>
      </c>
      <c r="D133" s="66">
        <v>0</v>
      </c>
      <c r="E133" s="75"/>
    </row>
    <row r="134" spans="1:5" x14ac:dyDescent="0.6">
      <c r="A134" s="9" t="s">
        <v>242</v>
      </c>
      <c r="B134" s="12" t="s">
        <v>52</v>
      </c>
      <c r="C134" s="66">
        <v>0</v>
      </c>
      <c r="D134" s="66">
        <v>0</v>
      </c>
      <c r="E134" s="75"/>
    </row>
    <row r="135" spans="1:5" x14ac:dyDescent="0.6">
      <c r="A135" s="9" t="s">
        <v>243</v>
      </c>
      <c r="B135" s="12" t="s">
        <v>54</v>
      </c>
      <c r="C135" s="66">
        <v>0</v>
      </c>
      <c r="D135" s="66">
        <v>0</v>
      </c>
      <c r="E135" s="75"/>
    </row>
    <row r="136" spans="1:5" x14ac:dyDescent="0.6">
      <c r="A136" s="9" t="s">
        <v>244</v>
      </c>
      <c r="B136" s="12" t="s">
        <v>234</v>
      </c>
      <c r="C136" s="66">
        <v>0</v>
      </c>
      <c r="D136" s="66">
        <v>0</v>
      </c>
      <c r="E136" s="75"/>
    </row>
    <row r="137" spans="1:5" x14ac:dyDescent="0.6">
      <c r="A137" s="9" t="s">
        <v>245</v>
      </c>
      <c r="B137" s="12" t="s">
        <v>74</v>
      </c>
      <c r="C137" s="66">
        <v>0</v>
      </c>
      <c r="D137" s="66">
        <v>0</v>
      </c>
      <c r="E137" s="75"/>
    </row>
    <row r="138" spans="1:5" x14ac:dyDescent="0.6">
      <c r="A138" s="9" t="s">
        <v>246</v>
      </c>
      <c r="B138" s="12" t="s">
        <v>76</v>
      </c>
      <c r="C138" s="66">
        <v>0</v>
      </c>
      <c r="D138" s="66">
        <v>0</v>
      </c>
      <c r="E138" s="75"/>
    </row>
    <row r="139" spans="1:5" ht="20.5" x14ac:dyDescent="0.65">
      <c r="A139" s="9" t="s">
        <v>247</v>
      </c>
      <c r="B139" s="16" t="s">
        <v>248</v>
      </c>
      <c r="C139" s="77">
        <f>ROUND(SUM(C140:C150),2)</f>
        <v>0</v>
      </c>
      <c r="D139" s="77">
        <f>ROUND(SUM(D140:D150),2)</f>
        <v>0</v>
      </c>
      <c r="E139" s="75"/>
    </row>
    <row r="140" spans="1:5" x14ac:dyDescent="0.6">
      <c r="A140" s="9" t="s">
        <v>249</v>
      </c>
      <c r="B140" s="12" t="s">
        <v>64</v>
      </c>
      <c r="C140" s="66">
        <v>0</v>
      </c>
      <c r="D140" s="66">
        <v>0</v>
      </c>
      <c r="E140" s="75"/>
    </row>
    <row r="141" spans="1:5" x14ac:dyDescent="0.6">
      <c r="A141" s="9" t="s">
        <v>250</v>
      </c>
      <c r="B141" s="12" t="s">
        <v>124</v>
      </c>
      <c r="C141" s="66">
        <v>0</v>
      </c>
      <c r="D141" s="66">
        <v>0</v>
      </c>
      <c r="E141" s="75"/>
    </row>
    <row r="142" spans="1:5" x14ac:dyDescent="0.6">
      <c r="A142" s="9" t="s">
        <v>251</v>
      </c>
      <c r="B142" s="12" t="s">
        <v>67</v>
      </c>
      <c r="C142" s="66">
        <v>0</v>
      </c>
      <c r="D142" s="66">
        <v>0</v>
      </c>
      <c r="E142" s="75"/>
    </row>
    <row r="143" spans="1:5" x14ac:dyDescent="0.6">
      <c r="A143" s="9" t="s">
        <v>867</v>
      </c>
      <c r="B143" s="12" t="s">
        <v>69</v>
      </c>
      <c r="C143" s="66">
        <v>0</v>
      </c>
      <c r="D143" s="66">
        <v>0</v>
      </c>
      <c r="E143" s="75"/>
    </row>
    <row r="144" spans="1:5" x14ac:dyDescent="0.6">
      <c r="A144" s="9" t="s">
        <v>868</v>
      </c>
      <c r="B144" s="12" t="s">
        <v>795</v>
      </c>
      <c r="C144" s="66">
        <v>0</v>
      </c>
      <c r="D144" s="66">
        <v>0</v>
      </c>
      <c r="E144" s="75"/>
    </row>
    <row r="145" spans="1:5" x14ac:dyDescent="0.6">
      <c r="A145" s="9" t="s">
        <v>252</v>
      </c>
      <c r="B145" s="12" t="s">
        <v>71</v>
      </c>
      <c r="C145" s="66">
        <v>0</v>
      </c>
      <c r="D145" s="66">
        <v>0</v>
      </c>
      <c r="E145" s="75"/>
    </row>
    <row r="146" spans="1:5" x14ac:dyDescent="0.6">
      <c r="A146" s="9" t="s">
        <v>253</v>
      </c>
      <c r="B146" s="12" t="s">
        <v>52</v>
      </c>
      <c r="C146" s="66">
        <v>0</v>
      </c>
      <c r="D146" s="66">
        <v>0</v>
      </c>
      <c r="E146" s="75"/>
    </row>
    <row r="147" spans="1:5" x14ac:dyDescent="0.6">
      <c r="A147" s="9" t="s">
        <v>254</v>
      </c>
      <c r="B147" s="12" t="s">
        <v>54</v>
      </c>
      <c r="C147" s="66">
        <v>0</v>
      </c>
      <c r="D147" s="66">
        <v>0</v>
      </c>
      <c r="E147" s="75"/>
    </row>
    <row r="148" spans="1:5" x14ac:dyDescent="0.6">
      <c r="A148" s="9" t="s">
        <v>255</v>
      </c>
      <c r="B148" s="12" t="s">
        <v>234</v>
      </c>
      <c r="C148" s="66">
        <v>0</v>
      </c>
      <c r="D148" s="66">
        <v>0</v>
      </c>
      <c r="E148" s="75"/>
    </row>
    <row r="149" spans="1:5" x14ac:dyDescent="0.6">
      <c r="A149" s="9" t="s">
        <v>256</v>
      </c>
      <c r="B149" s="12" t="s">
        <v>74</v>
      </c>
      <c r="C149" s="66">
        <v>0</v>
      </c>
      <c r="D149" s="66">
        <v>0</v>
      </c>
      <c r="E149" s="75"/>
    </row>
    <row r="150" spans="1:5" x14ac:dyDescent="0.6">
      <c r="A150" s="9" t="s">
        <v>257</v>
      </c>
      <c r="B150" s="12" t="s">
        <v>76</v>
      </c>
      <c r="C150" s="66">
        <v>0</v>
      </c>
      <c r="D150" s="66">
        <v>0</v>
      </c>
      <c r="E150" s="76"/>
    </row>
    <row r="153" spans="1:5" ht="20.5" x14ac:dyDescent="0.65">
      <c r="A153" s="14"/>
    </row>
    <row r="154" spans="1:5" ht="20.5" x14ac:dyDescent="0.65">
      <c r="A154" s="14"/>
    </row>
  </sheetData>
  <dataConsolidate/>
  <dataValidations count="1">
    <dataValidation type="custom" allowBlank="1" showInputMessage="1" showErrorMessage="1" errorTitle="กรุณาใส่ค่าเป็นตัวเลข" error="สามารถกรอกค่าได้เฉพาะค่าที่เป็นตัวเลขเท่านั้น" sqref="C8:E8 C34:E75 C9:D33 C76:D150" xr:uid="{00000000-0002-0000-0400-000000000000}">
      <formula1>ISNUMBER(C8)</formula1>
    </dataValidation>
  </dataValidations>
  <pageMargins left="0.7" right="0.7" top="0.75" bottom="0.75" header="0.3" footer="0.3"/>
  <pageSetup paperSize="9" orientation="portrait" r:id="rId1"/>
  <ignoredErrors>
    <ignoredError sqref="A8:A15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4"/>
  <sheetViews>
    <sheetView showGridLines="0" zoomScaleNormal="100" workbookViewId="0">
      <selection activeCell="A2" sqref="A2"/>
    </sheetView>
  </sheetViews>
  <sheetFormatPr defaultColWidth="9" defaultRowHeight="20" x14ac:dyDescent="0.6"/>
  <cols>
    <col min="1" max="1" width="10.58203125" style="1" bestFit="1" customWidth="1"/>
    <col min="2" max="2" width="62.5" style="1" customWidth="1"/>
    <col min="3" max="5" width="18.1640625" style="1" customWidth="1"/>
    <col min="6" max="16384" width="9" style="1"/>
  </cols>
  <sheetData>
    <row r="1" spans="1:5" ht="24" x14ac:dyDescent="0.65">
      <c r="A1" s="14" t="s">
        <v>880</v>
      </c>
    </row>
    <row r="3" spans="1:5" ht="20.5" x14ac:dyDescent="0.6">
      <c r="A3" s="5" t="s">
        <v>41</v>
      </c>
      <c r="B3" s="26" t="str">
        <f>FPN!B3</f>
        <v>999</v>
      </c>
    </row>
    <row r="4" spans="1:5" ht="20.5" x14ac:dyDescent="0.6">
      <c r="A4" s="5" t="s">
        <v>42</v>
      </c>
      <c r="B4" s="26" t="str">
        <f>FPN!B4</f>
        <v>ชื่อบริษัท</v>
      </c>
    </row>
    <row r="5" spans="1:5" ht="20.5" x14ac:dyDescent="0.6">
      <c r="A5" s="5" t="s">
        <v>43</v>
      </c>
      <c r="B5" s="26" t="str">
        <f>FPN!B5</f>
        <v>2021-03-31</v>
      </c>
    </row>
    <row r="6" spans="1:5" x14ac:dyDescent="0.6">
      <c r="E6" s="24" t="s">
        <v>39</v>
      </c>
    </row>
    <row r="7" spans="1:5" ht="41" x14ac:dyDescent="0.6">
      <c r="A7" s="6" t="s">
        <v>44</v>
      </c>
      <c r="B7" s="7" t="s">
        <v>9</v>
      </c>
      <c r="C7" s="8" t="s">
        <v>111</v>
      </c>
      <c r="D7" s="8" t="s">
        <v>112</v>
      </c>
      <c r="E7" s="8" t="s">
        <v>113</v>
      </c>
    </row>
    <row r="8" spans="1:5" ht="20.5" x14ac:dyDescent="0.65">
      <c r="A8" s="9" t="s">
        <v>45</v>
      </c>
      <c r="B8" s="10" t="s">
        <v>46</v>
      </c>
      <c r="C8" s="64">
        <f>ROUND(C9+C16+C50,2)</f>
        <v>0</v>
      </c>
      <c r="D8" s="64">
        <f t="shared" ref="D8:E8" si="0">ROUND(D9+D16+D50,2)</f>
        <v>0</v>
      </c>
      <c r="E8" s="64">
        <f t="shared" si="0"/>
        <v>0</v>
      </c>
    </row>
    <row r="9" spans="1:5" ht="20.5" x14ac:dyDescent="0.65">
      <c r="A9" s="9" t="s">
        <v>47</v>
      </c>
      <c r="B9" s="13" t="s">
        <v>48</v>
      </c>
      <c r="C9" s="64">
        <f>ROUND(C10+C13,2)</f>
        <v>0</v>
      </c>
      <c r="D9" s="64">
        <f t="shared" ref="D9:E9" si="1">ROUND(D10+D13,2)</f>
        <v>0</v>
      </c>
      <c r="E9" s="64">
        <f t="shared" si="1"/>
        <v>0</v>
      </c>
    </row>
    <row r="10" spans="1:5" x14ac:dyDescent="0.6">
      <c r="A10" s="9" t="s">
        <v>49</v>
      </c>
      <c r="B10" s="11" t="s">
        <v>50</v>
      </c>
      <c r="C10" s="65">
        <f>ROUND(C11+C12,2)</f>
        <v>0</v>
      </c>
      <c r="D10" s="65">
        <f t="shared" ref="D10:E10" si="2">ROUND(D11+D12,2)</f>
        <v>0</v>
      </c>
      <c r="E10" s="65">
        <f t="shared" si="2"/>
        <v>0</v>
      </c>
    </row>
    <row r="11" spans="1:5" x14ac:dyDescent="0.6">
      <c r="A11" s="9" t="s">
        <v>51</v>
      </c>
      <c r="B11" s="12" t="s">
        <v>52</v>
      </c>
      <c r="C11" s="66">
        <v>0</v>
      </c>
      <c r="D11" s="66">
        <v>0</v>
      </c>
      <c r="E11" s="66">
        <v>0</v>
      </c>
    </row>
    <row r="12" spans="1:5" x14ac:dyDescent="0.6">
      <c r="A12" s="9" t="s">
        <v>53</v>
      </c>
      <c r="B12" s="12" t="s">
        <v>54</v>
      </c>
      <c r="C12" s="66">
        <v>0</v>
      </c>
      <c r="D12" s="66">
        <v>0</v>
      </c>
      <c r="E12" s="66">
        <v>0</v>
      </c>
    </row>
    <row r="13" spans="1:5" x14ac:dyDescent="0.6">
      <c r="A13" s="9" t="s">
        <v>55</v>
      </c>
      <c r="B13" s="11" t="s">
        <v>56</v>
      </c>
      <c r="C13" s="65">
        <f>ROUND(C14+C15,2)</f>
        <v>0</v>
      </c>
      <c r="D13" s="65">
        <f t="shared" ref="D13:E13" si="3">ROUND(D14+D15,2)</f>
        <v>0</v>
      </c>
      <c r="E13" s="65">
        <f t="shared" si="3"/>
        <v>0</v>
      </c>
    </row>
    <row r="14" spans="1:5" x14ac:dyDescent="0.6">
      <c r="A14" s="9" t="s">
        <v>57</v>
      </c>
      <c r="B14" s="12" t="s">
        <v>52</v>
      </c>
      <c r="C14" s="66">
        <v>0</v>
      </c>
      <c r="D14" s="66">
        <v>0</v>
      </c>
      <c r="E14" s="66">
        <v>0</v>
      </c>
    </row>
    <row r="15" spans="1:5" x14ac:dyDescent="0.6">
      <c r="A15" s="9" t="s">
        <v>58</v>
      </c>
      <c r="B15" s="12" t="s">
        <v>54</v>
      </c>
      <c r="C15" s="66">
        <v>0</v>
      </c>
      <c r="D15" s="66">
        <v>0</v>
      </c>
      <c r="E15" s="66">
        <v>0</v>
      </c>
    </row>
    <row r="16" spans="1:5" ht="20.5" x14ac:dyDescent="0.65">
      <c r="A16" s="9" t="s">
        <v>59</v>
      </c>
      <c r="B16" s="13" t="s">
        <v>60</v>
      </c>
      <c r="C16" s="78">
        <f>ROUND(C17+C28+C39,2)</f>
        <v>0</v>
      </c>
      <c r="D16" s="78">
        <f t="shared" ref="D16:E16" si="4">ROUND(D17+D28+D39,2)</f>
        <v>0</v>
      </c>
      <c r="E16" s="78">
        <f t="shared" si="4"/>
        <v>0</v>
      </c>
    </row>
    <row r="17" spans="1:5" x14ac:dyDescent="0.6">
      <c r="A17" s="9" t="s">
        <v>61</v>
      </c>
      <c r="B17" s="11" t="s">
        <v>62</v>
      </c>
      <c r="C17" s="65">
        <f>ROUND(SUM(C18:C27),2)</f>
        <v>0</v>
      </c>
      <c r="D17" s="65">
        <f t="shared" ref="D17:E17" si="5">ROUND(SUM(D18:D27),2)</f>
        <v>0</v>
      </c>
      <c r="E17" s="65">
        <f t="shared" si="5"/>
        <v>0</v>
      </c>
    </row>
    <row r="18" spans="1:5" x14ac:dyDescent="0.6">
      <c r="A18" s="9" t="s">
        <v>63</v>
      </c>
      <c r="B18" s="12" t="s">
        <v>64</v>
      </c>
      <c r="C18" s="66">
        <v>0</v>
      </c>
      <c r="D18" s="66">
        <v>0</v>
      </c>
      <c r="E18" s="66">
        <v>0</v>
      </c>
    </row>
    <row r="19" spans="1:5" x14ac:dyDescent="0.6">
      <c r="A19" s="9" t="s">
        <v>65</v>
      </c>
      <c r="B19" s="12" t="s">
        <v>124</v>
      </c>
      <c r="C19" s="66">
        <v>0</v>
      </c>
      <c r="D19" s="66">
        <v>0</v>
      </c>
      <c r="E19" s="66">
        <v>0</v>
      </c>
    </row>
    <row r="20" spans="1:5" x14ac:dyDescent="0.6">
      <c r="A20" s="9" t="s">
        <v>66</v>
      </c>
      <c r="B20" s="12" t="s">
        <v>67</v>
      </c>
      <c r="C20" s="66">
        <v>0</v>
      </c>
      <c r="D20" s="66">
        <v>0</v>
      </c>
      <c r="E20" s="66">
        <v>0</v>
      </c>
    </row>
    <row r="21" spans="1:5" x14ac:dyDescent="0.6">
      <c r="A21" s="9" t="s">
        <v>68</v>
      </c>
      <c r="B21" s="12" t="s">
        <v>69</v>
      </c>
      <c r="C21" s="66">
        <v>0</v>
      </c>
      <c r="D21" s="66">
        <v>0</v>
      </c>
      <c r="E21" s="66">
        <v>0</v>
      </c>
    </row>
    <row r="22" spans="1:5" x14ac:dyDescent="0.6">
      <c r="A22" s="9" t="s">
        <v>869</v>
      </c>
      <c r="B22" s="12" t="s">
        <v>795</v>
      </c>
      <c r="C22" s="66">
        <v>0</v>
      </c>
      <c r="D22" s="66">
        <v>0</v>
      </c>
      <c r="E22" s="66">
        <v>0</v>
      </c>
    </row>
    <row r="23" spans="1:5" x14ac:dyDescent="0.6">
      <c r="A23" s="9" t="s">
        <v>70</v>
      </c>
      <c r="B23" s="12" t="s">
        <v>71</v>
      </c>
      <c r="C23" s="66">
        <v>0</v>
      </c>
      <c r="D23" s="66">
        <v>0</v>
      </c>
      <c r="E23" s="66">
        <v>0</v>
      </c>
    </row>
    <row r="24" spans="1:5" x14ac:dyDescent="0.6">
      <c r="A24" s="9" t="s">
        <v>72</v>
      </c>
      <c r="B24" s="12" t="s">
        <v>52</v>
      </c>
      <c r="C24" s="66">
        <v>0</v>
      </c>
      <c r="D24" s="66">
        <v>0</v>
      </c>
      <c r="E24" s="66">
        <v>0</v>
      </c>
    </row>
    <row r="25" spans="1:5" x14ac:dyDescent="0.6">
      <c r="A25" s="9" t="s">
        <v>870</v>
      </c>
      <c r="B25" s="12" t="s">
        <v>883</v>
      </c>
      <c r="C25" s="66">
        <v>0</v>
      </c>
      <c r="D25" s="66">
        <v>0</v>
      </c>
      <c r="E25" s="66">
        <v>0</v>
      </c>
    </row>
    <row r="26" spans="1:5" x14ac:dyDescent="0.6">
      <c r="A26" s="9" t="s">
        <v>73</v>
      </c>
      <c r="B26" s="12" t="s">
        <v>74</v>
      </c>
      <c r="C26" s="66">
        <v>0</v>
      </c>
      <c r="D26" s="66">
        <v>0</v>
      </c>
      <c r="E26" s="66">
        <v>0</v>
      </c>
    </row>
    <row r="27" spans="1:5" x14ac:dyDescent="0.6">
      <c r="A27" s="9" t="s">
        <v>75</v>
      </c>
      <c r="B27" s="12" t="s">
        <v>76</v>
      </c>
      <c r="C27" s="66">
        <v>0</v>
      </c>
      <c r="D27" s="66">
        <v>0</v>
      </c>
      <c r="E27" s="66">
        <v>0</v>
      </c>
    </row>
    <row r="28" spans="1:5" x14ac:dyDescent="0.6">
      <c r="A28" s="9" t="s">
        <v>77</v>
      </c>
      <c r="B28" s="11" t="s">
        <v>836</v>
      </c>
      <c r="C28" s="67">
        <f>ROUND(SUM(C29:C38),2)</f>
        <v>0</v>
      </c>
      <c r="D28" s="67">
        <f t="shared" ref="D28:E28" si="6">ROUND(SUM(D29:D38),2)</f>
        <v>0</v>
      </c>
      <c r="E28" s="67">
        <f t="shared" si="6"/>
        <v>0</v>
      </c>
    </row>
    <row r="29" spans="1:5" x14ac:dyDescent="0.6">
      <c r="A29" s="9" t="s">
        <v>78</v>
      </c>
      <c r="B29" s="12" t="s">
        <v>64</v>
      </c>
      <c r="C29" s="66">
        <v>0</v>
      </c>
      <c r="D29" s="66">
        <v>0</v>
      </c>
      <c r="E29" s="66">
        <v>0</v>
      </c>
    </row>
    <row r="30" spans="1:5" x14ac:dyDescent="0.6">
      <c r="A30" s="9" t="s">
        <v>79</v>
      </c>
      <c r="B30" s="12" t="s">
        <v>124</v>
      </c>
      <c r="C30" s="66">
        <v>0</v>
      </c>
      <c r="D30" s="66">
        <v>0</v>
      </c>
      <c r="E30" s="66">
        <v>0</v>
      </c>
    </row>
    <row r="31" spans="1:5" x14ac:dyDescent="0.6">
      <c r="A31" s="9" t="s">
        <v>80</v>
      </c>
      <c r="B31" s="12" t="s">
        <v>67</v>
      </c>
      <c r="C31" s="66">
        <v>0</v>
      </c>
      <c r="D31" s="66">
        <v>0</v>
      </c>
      <c r="E31" s="66">
        <v>0</v>
      </c>
    </row>
    <row r="32" spans="1:5" x14ac:dyDescent="0.6">
      <c r="A32" s="9" t="s">
        <v>81</v>
      </c>
      <c r="B32" s="12" t="s">
        <v>69</v>
      </c>
      <c r="C32" s="66">
        <v>0</v>
      </c>
      <c r="D32" s="66">
        <v>0</v>
      </c>
      <c r="E32" s="66">
        <v>0</v>
      </c>
    </row>
    <row r="33" spans="1:5" x14ac:dyDescent="0.6">
      <c r="A33" s="9" t="s">
        <v>871</v>
      </c>
      <c r="B33" s="12" t="s">
        <v>795</v>
      </c>
      <c r="C33" s="66">
        <v>0</v>
      </c>
      <c r="D33" s="66">
        <v>0</v>
      </c>
      <c r="E33" s="66">
        <v>0</v>
      </c>
    </row>
    <row r="34" spans="1:5" x14ac:dyDescent="0.6">
      <c r="A34" s="9" t="s">
        <v>82</v>
      </c>
      <c r="B34" s="12" t="s">
        <v>71</v>
      </c>
      <c r="C34" s="66">
        <v>0</v>
      </c>
      <c r="D34" s="66">
        <v>0</v>
      </c>
      <c r="E34" s="66">
        <v>0</v>
      </c>
    </row>
    <row r="35" spans="1:5" x14ac:dyDescent="0.6">
      <c r="A35" s="9" t="s">
        <v>83</v>
      </c>
      <c r="B35" s="12" t="s">
        <v>52</v>
      </c>
      <c r="C35" s="66">
        <v>0</v>
      </c>
      <c r="D35" s="66">
        <v>0</v>
      </c>
      <c r="E35" s="66">
        <v>0</v>
      </c>
    </row>
    <row r="36" spans="1:5" x14ac:dyDescent="0.6">
      <c r="A36" s="9" t="s">
        <v>872</v>
      </c>
      <c r="B36" s="12" t="s">
        <v>234</v>
      </c>
      <c r="C36" s="66">
        <v>0</v>
      </c>
      <c r="D36" s="66">
        <v>0</v>
      </c>
      <c r="E36" s="66">
        <v>0</v>
      </c>
    </row>
    <row r="37" spans="1:5" x14ac:dyDescent="0.6">
      <c r="A37" s="9" t="s">
        <v>84</v>
      </c>
      <c r="B37" s="12" t="s">
        <v>74</v>
      </c>
      <c r="C37" s="66">
        <v>0</v>
      </c>
      <c r="D37" s="66">
        <v>0</v>
      </c>
      <c r="E37" s="66">
        <v>0</v>
      </c>
    </row>
    <row r="38" spans="1:5" x14ac:dyDescent="0.6">
      <c r="A38" s="9" t="s">
        <v>85</v>
      </c>
      <c r="B38" s="12" t="s">
        <v>76</v>
      </c>
      <c r="C38" s="66">
        <v>0</v>
      </c>
      <c r="D38" s="66">
        <v>0</v>
      </c>
      <c r="E38" s="66">
        <v>0</v>
      </c>
    </row>
    <row r="39" spans="1:5" x14ac:dyDescent="0.6">
      <c r="A39" s="9" t="s">
        <v>86</v>
      </c>
      <c r="B39" s="11" t="s">
        <v>87</v>
      </c>
      <c r="C39" s="65">
        <f>ROUND(SUM(C40:C49),2)</f>
        <v>0</v>
      </c>
      <c r="D39" s="65">
        <f t="shared" ref="D39:E39" si="7">ROUND(SUM(D40:D49),2)</f>
        <v>0</v>
      </c>
      <c r="E39" s="65">
        <f t="shared" si="7"/>
        <v>0</v>
      </c>
    </row>
    <row r="40" spans="1:5" x14ac:dyDescent="0.6">
      <c r="A40" s="9" t="s">
        <v>88</v>
      </c>
      <c r="B40" s="12" t="s">
        <v>64</v>
      </c>
      <c r="C40" s="66">
        <v>0</v>
      </c>
      <c r="D40" s="66">
        <v>0</v>
      </c>
      <c r="E40" s="66">
        <v>0</v>
      </c>
    </row>
    <row r="41" spans="1:5" x14ac:dyDescent="0.6">
      <c r="A41" s="9" t="s">
        <v>89</v>
      </c>
      <c r="B41" s="12" t="s">
        <v>124</v>
      </c>
      <c r="C41" s="66">
        <v>0</v>
      </c>
      <c r="D41" s="66">
        <v>0</v>
      </c>
      <c r="E41" s="66">
        <v>0</v>
      </c>
    </row>
    <row r="42" spans="1:5" x14ac:dyDescent="0.6">
      <c r="A42" s="9" t="s">
        <v>90</v>
      </c>
      <c r="B42" s="12" t="s">
        <v>67</v>
      </c>
      <c r="C42" s="66">
        <v>0</v>
      </c>
      <c r="D42" s="66">
        <v>0</v>
      </c>
      <c r="E42" s="66">
        <v>0</v>
      </c>
    </row>
    <row r="43" spans="1:5" x14ac:dyDescent="0.6">
      <c r="A43" s="9" t="s">
        <v>91</v>
      </c>
      <c r="B43" s="12" t="s">
        <v>69</v>
      </c>
      <c r="C43" s="66">
        <v>0</v>
      </c>
      <c r="D43" s="66">
        <v>0</v>
      </c>
      <c r="E43" s="66">
        <v>0</v>
      </c>
    </row>
    <row r="44" spans="1:5" x14ac:dyDescent="0.6">
      <c r="A44" s="9" t="s">
        <v>873</v>
      </c>
      <c r="B44" s="12" t="s">
        <v>795</v>
      </c>
      <c r="C44" s="66">
        <v>0</v>
      </c>
      <c r="D44" s="66">
        <v>0</v>
      </c>
      <c r="E44" s="66">
        <v>0</v>
      </c>
    </row>
    <row r="45" spans="1:5" x14ac:dyDescent="0.6">
      <c r="A45" s="9" t="s">
        <v>92</v>
      </c>
      <c r="B45" s="12" t="s">
        <v>71</v>
      </c>
      <c r="C45" s="66">
        <v>0</v>
      </c>
      <c r="D45" s="66">
        <v>0</v>
      </c>
      <c r="E45" s="66">
        <v>0</v>
      </c>
    </row>
    <row r="46" spans="1:5" x14ac:dyDescent="0.6">
      <c r="A46" s="9" t="s">
        <v>93</v>
      </c>
      <c r="B46" s="12" t="s">
        <v>52</v>
      </c>
      <c r="C46" s="66">
        <v>0</v>
      </c>
      <c r="D46" s="66">
        <v>0</v>
      </c>
      <c r="E46" s="66">
        <v>0</v>
      </c>
    </row>
    <row r="47" spans="1:5" x14ac:dyDescent="0.6">
      <c r="A47" s="9" t="s">
        <v>874</v>
      </c>
      <c r="B47" s="12" t="s">
        <v>883</v>
      </c>
      <c r="C47" s="66">
        <v>0</v>
      </c>
      <c r="D47" s="66">
        <v>0</v>
      </c>
      <c r="E47" s="66">
        <v>0</v>
      </c>
    </row>
    <row r="48" spans="1:5" x14ac:dyDescent="0.6">
      <c r="A48" s="9" t="s">
        <v>94</v>
      </c>
      <c r="B48" s="12" t="s">
        <v>74</v>
      </c>
      <c r="C48" s="66">
        <v>0</v>
      </c>
      <c r="D48" s="66">
        <v>0</v>
      </c>
      <c r="E48" s="66">
        <v>0</v>
      </c>
    </row>
    <row r="49" spans="1:5" x14ac:dyDescent="0.6">
      <c r="A49" s="9" t="s">
        <v>95</v>
      </c>
      <c r="B49" s="12" t="s">
        <v>76</v>
      </c>
      <c r="C49" s="66">
        <v>0</v>
      </c>
      <c r="D49" s="66">
        <v>0</v>
      </c>
      <c r="E49" s="66">
        <v>0</v>
      </c>
    </row>
    <row r="50" spans="1:5" ht="20.5" x14ac:dyDescent="0.65">
      <c r="A50" s="9" t="s">
        <v>96</v>
      </c>
      <c r="B50" s="13" t="s">
        <v>97</v>
      </c>
      <c r="C50" s="64">
        <f>ROUND(SUM(C51,C63),2)</f>
        <v>0</v>
      </c>
      <c r="D50" s="64">
        <f t="shared" ref="D50:E50" si="8">ROUND(SUM(D51,D63),2)</f>
        <v>0</v>
      </c>
      <c r="E50" s="64">
        <f t="shared" si="8"/>
        <v>0</v>
      </c>
    </row>
    <row r="51" spans="1:5" x14ac:dyDescent="0.6">
      <c r="A51" s="9" t="s">
        <v>527</v>
      </c>
      <c r="B51" s="62" t="s">
        <v>491</v>
      </c>
      <c r="C51" s="65">
        <f>ROUND(SUM(C52,C55),2)</f>
        <v>0</v>
      </c>
      <c r="D51" s="65">
        <f t="shared" ref="D51:E51" si="9">ROUND(SUM(D52,D55),2)</f>
        <v>0</v>
      </c>
      <c r="E51" s="65">
        <f t="shared" si="9"/>
        <v>0</v>
      </c>
    </row>
    <row r="52" spans="1:5" x14ac:dyDescent="0.6">
      <c r="A52" s="9" t="s">
        <v>98</v>
      </c>
      <c r="B52" s="62" t="s">
        <v>99</v>
      </c>
      <c r="C52" s="68">
        <f>ROUND(SUM(C53:C54),2)</f>
        <v>0</v>
      </c>
      <c r="D52" s="68">
        <f t="shared" ref="D52:E52" si="10">ROUND(SUM(D53:D54),2)</f>
        <v>0</v>
      </c>
      <c r="E52" s="68">
        <f t="shared" si="10"/>
        <v>0</v>
      </c>
    </row>
    <row r="53" spans="1:5" x14ac:dyDescent="0.6">
      <c r="A53" s="9" t="s">
        <v>100</v>
      </c>
      <c r="B53" s="62" t="s">
        <v>101</v>
      </c>
      <c r="C53" s="66">
        <v>0</v>
      </c>
      <c r="D53" s="66">
        <v>0</v>
      </c>
      <c r="E53" s="66">
        <v>0</v>
      </c>
    </row>
    <row r="54" spans="1:5" x14ac:dyDescent="0.6">
      <c r="A54" s="9" t="s">
        <v>102</v>
      </c>
      <c r="B54" s="62" t="s">
        <v>493</v>
      </c>
      <c r="C54" s="66">
        <v>0</v>
      </c>
      <c r="D54" s="66">
        <v>0</v>
      </c>
      <c r="E54" s="66">
        <v>0</v>
      </c>
    </row>
    <row r="55" spans="1:5" x14ac:dyDescent="0.6">
      <c r="A55" s="9" t="s">
        <v>103</v>
      </c>
      <c r="B55" s="62" t="s">
        <v>494</v>
      </c>
      <c r="C55" s="68">
        <f>ROUND(SUM(C56:C62),2)</f>
        <v>0</v>
      </c>
      <c r="D55" s="68">
        <f t="shared" ref="D55:E55" si="11">ROUND(SUM(D56:D62),2)</f>
        <v>0</v>
      </c>
      <c r="E55" s="68">
        <f t="shared" si="11"/>
        <v>0</v>
      </c>
    </row>
    <row r="56" spans="1:5" x14ac:dyDescent="0.6">
      <c r="A56" s="9" t="s">
        <v>104</v>
      </c>
      <c r="B56" s="23" t="s">
        <v>124</v>
      </c>
      <c r="C56" s="66">
        <v>0</v>
      </c>
      <c r="D56" s="66">
        <v>0</v>
      </c>
      <c r="E56" s="66">
        <v>0</v>
      </c>
    </row>
    <row r="57" spans="1:5" x14ac:dyDescent="0.6">
      <c r="A57" s="9" t="s">
        <v>105</v>
      </c>
      <c r="B57" s="23" t="s">
        <v>67</v>
      </c>
      <c r="C57" s="66">
        <v>0</v>
      </c>
      <c r="D57" s="66">
        <v>0</v>
      </c>
      <c r="E57" s="66">
        <v>0</v>
      </c>
    </row>
    <row r="58" spans="1:5" x14ac:dyDescent="0.6">
      <c r="A58" s="9" t="s">
        <v>875</v>
      </c>
      <c r="B58" s="23" t="s">
        <v>795</v>
      </c>
      <c r="C58" s="66">
        <v>0</v>
      </c>
      <c r="D58" s="66">
        <v>0</v>
      </c>
      <c r="E58" s="66">
        <v>0</v>
      </c>
    </row>
    <row r="59" spans="1:5" x14ac:dyDescent="0.6">
      <c r="A59" s="9" t="s">
        <v>106</v>
      </c>
      <c r="B59" s="23" t="s">
        <v>71</v>
      </c>
      <c r="C59" s="66">
        <v>0</v>
      </c>
      <c r="D59" s="66">
        <v>0</v>
      </c>
      <c r="E59" s="66">
        <v>0</v>
      </c>
    </row>
    <row r="60" spans="1:5" x14ac:dyDescent="0.6">
      <c r="A60" s="9" t="s">
        <v>107</v>
      </c>
      <c r="B60" s="23" t="s">
        <v>52</v>
      </c>
      <c r="C60" s="66">
        <v>0</v>
      </c>
      <c r="D60" s="66">
        <v>0</v>
      </c>
      <c r="E60" s="66">
        <v>0</v>
      </c>
    </row>
    <row r="61" spans="1:5" x14ac:dyDescent="0.6">
      <c r="A61" s="9" t="s">
        <v>108</v>
      </c>
      <c r="B61" s="23" t="s">
        <v>74</v>
      </c>
      <c r="C61" s="66">
        <v>0</v>
      </c>
      <c r="D61" s="66">
        <v>0</v>
      </c>
      <c r="E61" s="66">
        <v>0</v>
      </c>
    </row>
    <row r="62" spans="1:5" x14ac:dyDescent="0.6">
      <c r="A62" s="9" t="s">
        <v>109</v>
      </c>
      <c r="B62" s="23" t="s">
        <v>110</v>
      </c>
      <c r="C62" s="66">
        <v>0</v>
      </c>
      <c r="D62" s="66">
        <v>0</v>
      </c>
      <c r="E62" s="66">
        <v>0</v>
      </c>
    </row>
    <row r="63" spans="1:5" x14ac:dyDescent="0.6">
      <c r="A63" s="9" t="s">
        <v>528</v>
      </c>
      <c r="B63" s="62" t="s">
        <v>492</v>
      </c>
      <c r="C63" s="65">
        <f>ROUND(SUM(C64,C67),2)</f>
        <v>0</v>
      </c>
      <c r="D63" s="65">
        <f t="shared" ref="D63:E63" si="12">ROUND(SUM(D64,D67),2)</f>
        <v>0</v>
      </c>
      <c r="E63" s="65">
        <f t="shared" si="12"/>
        <v>0</v>
      </c>
    </row>
    <row r="64" spans="1:5" x14ac:dyDescent="0.6">
      <c r="A64" s="9" t="s">
        <v>529</v>
      </c>
      <c r="B64" s="62" t="s">
        <v>99</v>
      </c>
      <c r="C64" s="68">
        <f>ROUND(SUM(C65:C66),2)</f>
        <v>0</v>
      </c>
      <c r="D64" s="68">
        <f t="shared" ref="D64:E64" si="13">ROUND(SUM(D65:D66),2)</f>
        <v>0</v>
      </c>
      <c r="E64" s="68">
        <f t="shared" si="13"/>
        <v>0</v>
      </c>
    </row>
    <row r="65" spans="1:5" x14ac:dyDescent="0.6">
      <c r="A65" s="9" t="s">
        <v>530</v>
      </c>
      <c r="B65" s="62" t="s">
        <v>101</v>
      </c>
      <c r="C65" s="66">
        <v>0</v>
      </c>
      <c r="D65" s="66">
        <v>0</v>
      </c>
      <c r="E65" s="66">
        <v>0</v>
      </c>
    </row>
    <row r="66" spans="1:5" x14ac:dyDescent="0.6">
      <c r="A66" s="9" t="s">
        <v>531</v>
      </c>
      <c r="B66" s="62" t="s">
        <v>493</v>
      </c>
      <c r="C66" s="66">
        <v>0</v>
      </c>
      <c r="D66" s="66">
        <v>0</v>
      </c>
      <c r="E66" s="66">
        <v>0</v>
      </c>
    </row>
    <row r="67" spans="1:5" x14ac:dyDescent="0.6">
      <c r="A67" s="9" t="s">
        <v>532</v>
      </c>
      <c r="B67" s="62" t="s">
        <v>494</v>
      </c>
      <c r="C67" s="68">
        <f>ROUND(SUM(C68:C74),2)</f>
        <v>0</v>
      </c>
      <c r="D67" s="68">
        <f t="shared" ref="D67:E67" si="14">ROUND(SUM(D68:D74),2)</f>
        <v>0</v>
      </c>
      <c r="E67" s="68">
        <f t="shared" si="14"/>
        <v>0</v>
      </c>
    </row>
    <row r="68" spans="1:5" x14ac:dyDescent="0.6">
      <c r="A68" s="9" t="s">
        <v>533</v>
      </c>
      <c r="B68" s="23" t="s">
        <v>124</v>
      </c>
      <c r="C68" s="66">
        <v>0</v>
      </c>
      <c r="D68" s="66">
        <v>0</v>
      </c>
      <c r="E68" s="66">
        <v>0</v>
      </c>
    </row>
    <row r="69" spans="1:5" x14ac:dyDescent="0.6">
      <c r="A69" s="9" t="s">
        <v>534</v>
      </c>
      <c r="B69" s="23" t="s">
        <v>67</v>
      </c>
      <c r="C69" s="66">
        <v>0</v>
      </c>
      <c r="D69" s="66">
        <v>0</v>
      </c>
      <c r="E69" s="66">
        <v>0</v>
      </c>
    </row>
    <row r="70" spans="1:5" x14ac:dyDescent="0.6">
      <c r="A70" s="9" t="s">
        <v>876</v>
      </c>
      <c r="B70" s="23" t="s">
        <v>795</v>
      </c>
      <c r="C70" s="66">
        <v>0</v>
      </c>
      <c r="D70" s="66">
        <v>0</v>
      </c>
      <c r="E70" s="66">
        <v>0</v>
      </c>
    </row>
    <row r="71" spans="1:5" x14ac:dyDescent="0.6">
      <c r="A71" s="9" t="s">
        <v>535</v>
      </c>
      <c r="B71" s="23" t="s">
        <v>71</v>
      </c>
      <c r="C71" s="66">
        <v>0</v>
      </c>
      <c r="D71" s="66">
        <v>0</v>
      </c>
      <c r="E71" s="66">
        <v>0</v>
      </c>
    </row>
    <row r="72" spans="1:5" x14ac:dyDescent="0.6">
      <c r="A72" s="9" t="s">
        <v>536</v>
      </c>
      <c r="B72" s="23" t="s">
        <v>52</v>
      </c>
      <c r="C72" s="66">
        <v>0</v>
      </c>
      <c r="D72" s="66">
        <v>0</v>
      </c>
      <c r="E72" s="66">
        <v>0</v>
      </c>
    </row>
    <row r="73" spans="1:5" x14ac:dyDescent="0.6">
      <c r="A73" s="9" t="s">
        <v>537</v>
      </c>
      <c r="B73" s="23" t="s">
        <v>74</v>
      </c>
      <c r="C73" s="66">
        <v>0</v>
      </c>
      <c r="D73" s="66">
        <v>0</v>
      </c>
      <c r="E73" s="66">
        <v>0</v>
      </c>
    </row>
    <row r="74" spans="1:5" x14ac:dyDescent="0.6">
      <c r="A74" s="9" t="s">
        <v>538</v>
      </c>
      <c r="B74" s="23" t="s">
        <v>110</v>
      </c>
      <c r="C74" s="66">
        <v>0</v>
      </c>
      <c r="D74" s="66">
        <v>0</v>
      </c>
      <c r="E74" s="66">
        <v>0</v>
      </c>
    </row>
  </sheetData>
  <dataValidations disablePrompts="1" count="1">
    <dataValidation type="custom" allowBlank="1" showInputMessage="1" showErrorMessage="1" errorTitle="กรุณาใส่ค่าเป็นตัวเลข" error="สามารถกรอกค่าได้เฉพาะค่าที่เป็นตัวเลขเท่านั้น" sqref="C8:E74" xr:uid="{00000000-0002-0000-0500-000000000000}">
      <formula1>ISNUMBER(C8)</formula1>
    </dataValidation>
  </dataValidations>
  <pageMargins left="0.7" right="0.7" top="0.75" bottom="0.75" header="0.3" footer="0.3"/>
  <pageSetup paperSize="9" orientation="portrait" r:id="rId1"/>
  <ignoredErrors>
    <ignoredError sqref="C59:E67 C52:E57" unlockedFormula="1"/>
    <ignoredError sqref="A8:A25 A26:A32 A37:A43 A34:A35 A33 A36 A52:A57 A45:A46 A59:A62 A50 A48 A44 A49 A51 A63:A74 A47 A5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showGridLines="0" topLeftCell="A4" workbookViewId="0">
      <selection activeCell="A2" sqref="A2"/>
    </sheetView>
  </sheetViews>
  <sheetFormatPr defaultRowHeight="20.5" x14ac:dyDescent="0.65"/>
  <cols>
    <col min="1" max="1" width="4.1640625" style="49" customWidth="1"/>
    <col min="2" max="2" width="23.33203125" style="51" customWidth="1"/>
    <col min="3" max="3" width="78.08203125" style="51" customWidth="1"/>
    <col min="4" max="256" width="9" style="51"/>
    <col min="257" max="257" width="4.1640625" style="51" customWidth="1"/>
    <col min="258" max="258" width="24.1640625" style="51" customWidth="1"/>
    <col min="259" max="259" width="78.08203125" style="51" customWidth="1"/>
    <col min="260" max="512" width="9" style="51"/>
    <col min="513" max="513" width="4.1640625" style="51" customWidth="1"/>
    <col min="514" max="514" width="24.1640625" style="51" customWidth="1"/>
    <col min="515" max="515" width="78.08203125" style="51" customWidth="1"/>
    <col min="516" max="768" width="9" style="51"/>
    <col min="769" max="769" width="4.1640625" style="51" customWidth="1"/>
    <col min="770" max="770" width="24.1640625" style="51" customWidth="1"/>
    <col min="771" max="771" width="78.08203125" style="51" customWidth="1"/>
    <col min="772" max="1024" width="9" style="51"/>
    <col min="1025" max="1025" width="4.1640625" style="51" customWidth="1"/>
    <col min="1026" max="1026" width="24.1640625" style="51" customWidth="1"/>
    <col min="1027" max="1027" width="78.08203125" style="51" customWidth="1"/>
    <col min="1028" max="1280" width="9" style="51"/>
    <col min="1281" max="1281" width="4.1640625" style="51" customWidth="1"/>
    <col min="1282" max="1282" width="24.1640625" style="51" customWidth="1"/>
    <col min="1283" max="1283" width="78.08203125" style="51" customWidth="1"/>
    <col min="1284" max="1536" width="9" style="51"/>
    <col min="1537" max="1537" width="4.1640625" style="51" customWidth="1"/>
    <col min="1538" max="1538" width="24.1640625" style="51" customWidth="1"/>
    <col min="1539" max="1539" width="78.08203125" style="51" customWidth="1"/>
    <col min="1540" max="1792" width="9" style="51"/>
    <col min="1793" max="1793" width="4.1640625" style="51" customWidth="1"/>
    <col min="1794" max="1794" width="24.1640625" style="51" customWidth="1"/>
    <col min="1795" max="1795" width="78.08203125" style="51" customWidth="1"/>
    <col min="1796" max="2048" width="9" style="51"/>
    <col min="2049" max="2049" width="4.1640625" style="51" customWidth="1"/>
    <col min="2050" max="2050" width="24.1640625" style="51" customWidth="1"/>
    <col min="2051" max="2051" width="78.08203125" style="51" customWidth="1"/>
    <col min="2052" max="2304" width="9" style="51"/>
    <col min="2305" max="2305" width="4.1640625" style="51" customWidth="1"/>
    <col min="2306" max="2306" width="24.1640625" style="51" customWidth="1"/>
    <col min="2307" max="2307" width="78.08203125" style="51" customWidth="1"/>
    <col min="2308" max="2560" width="9" style="51"/>
    <col min="2561" max="2561" width="4.1640625" style="51" customWidth="1"/>
    <col min="2562" max="2562" width="24.1640625" style="51" customWidth="1"/>
    <col min="2563" max="2563" width="78.08203125" style="51" customWidth="1"/>
    <col min="2564" max="2816" width="9" style="51"/>
    <col min="2817" max="2817" width="4.1640625" style="51" customWidth="1"/>
    <col min="2818" max="2818" width="24.1640625" style="51" customWidth="1"/>
    <col min="2819" max="2819" width="78.08203125" style="51" customWidth="1"/>
    <col min="2820" max="3072" width="9" style="51"/>
    <col min="3073" max="3073" width="4.1640625" style="51" customWidth="1"/>
    <col min="3074" max="3074" width="24.1640625" style="51" customWidth="1"/>
    <col min="3075" max="3075" width="78.08203125" style="51" customWidth="1"/>
    <col min="3076" max="3328" width="9" style="51"/>
    <col min="3329" max="3329" width="4.1640625" style="51" customWidth="1"/>
    <col min="3330" max="3330" width="24.1640625" style="51" customWidth="1"/>
    <col min="3331" max="3331" width="78.08203125" style="51" customWidth="1"/>
    <col min="3332" max="3584" width="9" style="51"/>
    <col min="3585" max="3585" width="4.1640625" style="51" customWidth="1"/>
    <col min="3586" max="3586" width="24.1640625" style="51" customWidth="1"/>
    <col min="3587" max="3587" width="78.08203125" style="51" customWidth="1"/>
    <col min="3588" max="3840" width="9" style="51"/>
    <col min="3841" max="3841" width="4.1640625" style="51" customWidth="1"/>
    <col min="3842" max="3842" width="24.1640625" style="51" customWidth="1"/>
    <col min="3843" max="3843" width="78.08203125" style="51" customWidth="1"/>
    <col min="3844" max="4096" width="9" style="51"/>
    <col min="4097" max="4097" width="4.1640625" style="51" customWidth="1"/>
    <col min="4098" max="4098" width="24.1640625" style="51" customWidth="1"/>
    <col min="4099" max="4099" width="78.08203125" style="51" customWidth="1"/>
    <col min="4100" max="4352" width="9" style="51"/>
    <col min="4353" max="4353" width="4.1640625" style="51" customWidth="1"/>
    <col min="4354" max="4354" width="24.1640625" style="51" customWidth="1"/>
    <col min="4355" max="4355" width="78.08203125" style="51" customWidth="1"/>
    <col min="4356" max="4608" width="9" style="51"/>
    <col min="4609" max="4609" width="4.1640625" style="51" customWidth="1"/>
    <col min="4610" max="4610" width="24.1640625" style="51" customWidth="1"/>
    <col min="4611" max="4611" width="78.08203125" style="51" customWidth="1"/>
    <col min="4612" max="4864" width="9" style="51"/>
    <col min="4865" max="4865" width="4.1640625" style="51" customWidth="1"/>
    <col min="4866" max="4866" width="24.1640625" style="51" customWidth="1"/>
    <col min="4867" max="4867" width="78.08203125" style="51" customWidth="1"/>
    <col min="4868" max="5120" width="9" style="51"/>
    <col min="5121" max="5121" width="4.1640625" style="51" customWidth="1"/>
    <col min="5122" max="5122" width="24.1640625" style="51" customWidth="1"/>
    <col min="5123" max="5123" width="78.08203125" style="51" customWidth="1"/>
    <col min="5124" max="5376" width="9" style="51"/>
    <col min="5377" max="5377" width="4.1640625" style="51" customWidth="1"/>
    <col min="5378" max="5378" width="24.1640625" style="51" customWidth="1"/>
    <col min="5379" max="5379" width="78.08203125" style="51" customWidth="1"/>
    <col min="5380" max="5632" width="9" style="51"/>
    <col min="5633" max="5633" width="4.1640625" style="51" customWidth="1"/>
    <col min="5634" max="5634" width="24.1640625" style="51" customWidth="1"/>
    <col min="5635" max="5635" width="78.08203125" style="51" customWidth="1"/>
    <col min="5636" max="5888" width="9" style="51"/>
    <col min="5889" max="5889" width="4.1640625" style="51" customWidth="1"/>
    <col min="5890" max="5890" width="24.1640625" style="51" customWidth="1"/>
    <col min="5891" max="5891" width="78.08203125" style="51" customWidth="1"/>
    <col min="5892" max="6144" width="9" style="51"/>
    <col min="6145" max="6145" width="4.1640625" style="51" customWidth="1"/>
    <col min="6146" max="6146" width="24.1640625" style="51" customWidth="1"/>
    <col min="6147" max="6147" width="78.08203125" style="51" customWidth="1"/>
    <col min="6148" max="6400" width="9" style="51"/>
    <col min="6401" max="6401" width="4.1640625" style="51" customWidth="1"/>
    <col min="6402" max="6402" width="24.1640625" style="51" customWidth="1"/>
    <col min="6403" max="6403" width="78.08203125" style="51" customWidth="1"/>
    <col min="6404" max="6656" width="9" style="51"/>
    <col min="6657" max="6657" width="4.1640625" style="51" customWidth="1"/>
    <col min="6658" max="6658" width="24.1640625" style="51" customWidth="1"/>
    <col min="6659" max="6659" width="78.08203125" style="51" customWidth="1"/>
    <col min="6660" max="6912" width="9" style="51"/>
    <col min="6913" max="6913" width="4.1640625" style="51" customWidth="1"/>
    <col min="6914" max="6914" width="24.1640625" style="51" customWidth="1"/>
    <col min="6915" max="6915" width="78.08203125" style="51" customWidth="1"/>
    <col min="6916" max="7168" width="9" style="51"/>
    <col min="7169" max="7169" width="4.1640625" style="51" customWidth="1"/>
    <col min="7170" max="7170" width="24.1640625" style="51" customWidth="1"/>
    <col min="7171" max="7171" width="78.08203125" style="51" customWidth="1"/>
    <col min="7172" max="7424" width="9" style="51"/>
    <col min="7425" max="7425" width="4.1640625" style="51" customWidth="1"/>
    <col min="7426" max="7426" width="24.1640625" style="51" customWidth="1"/>
    <col min="7427" max="7427" width="78.08203125" style="51" customWidth="1"/>
    <col min="7428" max="7680" width="9" style="51"/>
    <col min="7681" max="7681" width="4.1640625" style="51" customWidth="1"/>
    <col min="7682" max="7682" width="24.1640625" style="51" customWidth="1"/>
    <col min="7683" max="7683" width="78.08203125" style="51" customWidth="1"/>
    <col min="7684" max="7936" width="9" style="51"/>
    <col min="7937" max="7937" width="4.1640625" style="51" customWidth="1"/>
    <col min="7938" max="7938" width="24.1640625" style="51" customWidth="1"/>
    <col min="7939" max="7939" width="78.08203125" style="51" customWidth="1"/>
    <col min="7940" max="8192" width="9" style="51"/>
    <col min="8193" max="8193" width="4.1640625" style="51" customWidth="1"/>
    <col min="8194" max="8194" width="24.1640625" style="51" customWidth="1"/>
    <col min="8195" max="8195" width="78.08203125" style="51" customWidth="1"/>
    <col min="8196" max="8448" width="9" style="51"/>
    <col min="8449" max="8449" width="4.1640625" style="51" customWidth="1"/>
    <col min="8450" max="8450" width="24.1640625" style="51" customWidth="1"/>
    <col min="8451" max="8451" width="78.08203125" style="51" customWidth="1"/>
    <col min="8452" max="8704" width="9" style="51"/>
    <col min="8705" max="8705" width="4.1640625" style="51" customWidth="1"/>
    <col min="8706" max="8706" width="24.1640625" style="51" customWidth="1"/>
    <col min="8707" max="8707" width="78.08203125" style="51" customWidth="1"/>
    <col min="8708" max="8960" width="9" style="51"/>
    <col min="8961" max="8961" width="4.1640625" style="51" customWidth="1"/>
    <col min="8962" max="8962" width="24.1640625" style="51" customWidth="1"/>
    <col min="8963" max="8963" width="78.08203125" style="51" customWidth="1"/>
    <col min="8964" max="9216" width="9" style="51"/>
    <col min="9217" max="9217" width="4.1640625" style="51" customWidth="1"/>
    <col min="9218" max="9218" width="24.1640625" style="51" customWidth="1"/>
    <col min="9219" max="9219" width="78.08203125" style="51" customWidth="1"/>
    <col min="9220" max="9472" width="9" style="51"/>
    <col min="9473" max="9473" width="4.1640625" style="51" customWidth="1"/>
    <col min="9474" max="9474" width="24.1640625" style="51" customWidth="1"/>
    <col min="9475" max="9475" width="78.08203125" style="51" customWidth="1"/>
    <col min="9476" max="9728" width="9" style="51"/>
    <col min="9729" max="9729" width="4.1640625" style="51" customWidth="1"/>
    <col min="9730" max="9730" width="24.1640625" style="51" customWidth="1"/>
    <col min="9731" max="9731" width="78.08203125" style="51" customWidth="1"/>
    <col min="9732" max="9984" width="9" style="51"/>
    <col min="9985" max="9985" width="4.1640625" style="51" customWidth="1"/>
    <col min="9986" max="9986" width="24.1640625" style="51" customWidth="1"/>
    <col min="9987" max="9987" width="78.08203125" style="51" customWidth="1"/>
    <col min="9988" max="10240" width="9" style="51"/>
    <col min="10241" max="10241" width="4.1640625" style="51" customWidth="1"/>
    <col min="10242" max="10242" width="24.1640625" style="51" customWidth="1"/>
    <col min="10243" max="10243" width="78.08203125" style="51" customWidth="1"/>
    <col min="10244" max="10496" width="9" style="51"/>
    <col min="10497" max="10497" width="4.1640625" style="51" customWidth="1"/>
    <col min="10498" max="10498" width="24.1640625" style="51" customWidth="1"/>
    <col min="10499" max="10499" width="78.08203125" style="51" customWidth="1"/>
    <col min="10500" max="10752" width="9" style="51"/>
    <col min="10753" max="10753" width="4.1640625" style="51" customWidth="1"/>
    <col min="10754" max="10754" width="24.1640625" style="51" customWidth="1"/>
    <col min="10755" max="10755" width="78.08203125" style="51" customWidth="1"/>
    <col min="10756" max="11008" width="9" style="51"/>
    <col min="11009" max="11009" width="4.1640625" style="51" customWidth="1"/>
    <col min="11010" max="11010" width="24.1640625" style="51" customWidth="1"/>
    <col min="11011" max="11011" width="78.08203125" style="51" customWidth="1"/>
    <col min="11012" max="11264" width="9" style="51"/>
    <col min="11265" max="11265" width="4.1640625" style="51" customWidth="1"/>
    <col min="11266" max="11266" width="24.1640625" style="51" customWidth="1"/>
    <col min="11267" max="11267" width="78.08203125" style="51" customWidth="1"/>
    <col min="11268" max="11520" width="9" style="51"/>
    <col min="11521" max="11521" width="4.1640625" style="51" customWidth="1"/>
    <col min="11522" max="11522" width="24.1640625" style="51" customWidth="1"/>
    <col min="11523" max="11523" width="78.08203125" style="51" customWidth="1"/>
    <col min="11524" max="11776" width="9" style="51"/>
    <col min="11777" max="11777" width="4.1640625" style="51" customWidth="1"/>
    <col min="11778" max="11778" width="24.1640625" style="51" customWidth="1"/>
    <col min="11779" max="11779" width="78.08203125" style="51" customWidth="1"/>
    <col min="11780" max="12032" width="9" style="51"/>
    <col min="12033" max="12033" width="4.1640625" style="51" customWidth="1"/>
    <col min="12034" max="12034" width="24.1640625" style="51" customWidth="1"/>
    <col min="12035" max="12035" width="78.08203125" style="51" customWidth="1"/>
    <col min="12036" max="12288" width="9" style="51"/>
    <col min="12289" max="12289" width="4.1640625" style="51" customWidth="1"/>
    <col min="12290" max="12290" width="24.1640625" style="51" customWidth="1"/>
    <col min="12291" max="12291" width="78.08203125" style="51" customWidth="1"/>
    <col min="12292" max="12544" width="9" style="51"/>
    <col min="12545" max="12545" width="4.1640625" style="51" customWidth="1"/>
    <col min="12546" max="12546" width="24.1640625" style="51" customWidth="1"/>
    <col min="12547" max="12547" width="78.08203125" style="51" customWidth="1"/>
    <col min="12548" max="12800" width="9" style="51"/>
    <col min="12801" max="12801" width="4.1640625" style="51" customWidth="1"/>
    <col min="12802" max="12802" width="24.1640625" style="51" customWidth="1"/>
    <col min="12803" max="12803" width="78.08203125" style="51" customWidth="1"/>
    <col min="12804" max="13056" width="9" style="51"/>
    <col min="13057" max="13057" width="4.1640625" style="51" customWidth="1"/>
    <col min="13058" max="13058" width="24.1640625" style="51" customWidth="1"/>
    <col min="13059" max="13059" width="78.08203125" style="51" customWidth="1"/>
    <col min="13060" max="13312" width="9" style="51"/>
    <col min="13313" max="13313" width="4.1640625" style="51" customWidth="1"/>
    <col min="13314" max="13314" width="24.1640625" style="51" customWidth="1"/>
    <col min="13315" max="13315" width="78.08203125" style="51" customWidth="1"/>
    <col min="13316" max="13568" width="9" style="51"/>
    <col min="13569" max="13569" width="4.1640625" style="51" customWidth="1"/>
    <col min="13570" max="13570" width="24.1640625" style="51" customWidth="1"/>
    <col min="13571" max="13571" width="78.08203125" style="51" customWidth="1"/>
    <col min="13572" max="13824" width="9" style="51"/>
    <col min="13825" max="13825" width="4.1640625" style="51" customWidth="1"/>
    <col min="13826" max="13826" width="24.1640625" style="51" customWidth="1"/>
    <col min="13827" max="13827" width="78.08203125" style="51" customWidth="1"/>
    <col min="13828" max="14080" width="9" style="51"/>
    <col min="14081" max="14081" width="4.1640625" style="51" customWidth="1"/>
    <col min="14082" max="14082" width="24.1640625" style="51" customWidth="1"/>
    <col min="14083" max="14083" width="78.08203125" style="51" customWidth="1"/>
    <col min="14084" max="14336" width="9" style="51"/>
    <col min="14337" max="14337" width="4.1640625" style="51" customWidth="1"/>
    <col min="14338" max="14338" width="24.1640625" style="51" customWidth="1"/>
    <col min="14339" max="14339" width="78.08203125" style="51" customWidth="1"/>
    <col min="14340" max="14592" width="9" style="51"/>
    <col min="14593" max="14593" width="4.1640625" style="51" customWidth="1"/>
    <col min="14594" max="14594" width="24.1640625" style="51" customWidth="1"/>
    <col min="14595" max="14595" width="78.08203125" style="51" customWidth="1"/>
    <col min="14596" max="14848" width="9" style="51"/>
    <col min="14849" max="14849" width="4.1640625" style="51" customWidth="1"/>
    <col min="14850" max="14850" width="24.1640625" style="51" customWidth="1"/>
    <col min="14851" max="14851" width="78.08203125" style="51" customWidth="1"/>
    <col min="14852" max="15104" width="9" style="51"/>
    <col min="15105" max="15105" width="4.1640625" style="51" customWidth="1"/>
    <col min="15106" max="15106" width="24.1640625" style="51" customWidth="1"/>
    <col min="15107" max="15107" width="78.08203125" style="51" customWidth="1"/>
    <col min="15108" max="15360" width="9" style="51"/>
    <col min="15361" max="15361" width="4.1640625" style="51" customWidth="1"/>
    <col min="15362" max="15362" width="24.1640625" style="51" customWidth="1"/>
    <col min="15363" max="15363" width="78.08203125" style="51" customWidth="1"/>
    <col min="15364" max="15616" width="9" style="51"/>
    <col min="15617" max="15617" width="4.1640625" style="51" customWidth="1"/>
    <col min="15618" max="15618" width="24.1640625" style="51" customWidth="1"/>
    <col min="15619" max="15619" width="78.08203125" style="51" customWidth="1"/>
    <col min="15620" max="15872" width="9" style="51"/>
    <col min="15873" max="15873" width="4.1640625" style="51" customWidth="1"/>
    <col min="15874" max="15874" width="24.1640625" style="51" customWidth="1"/>
    <col min="15875" max="15875" width="78.08203125" style="51" customWidth="1"/>
    <col min="15876" max="16128" width="9" style="51"/>
    <col min="16129" max="16129" width="4.1640625" style="51" customWidth="1"/>
    <col min="16130" max="16130" width="24.1640625" style="51" customWidth="1"/>
    <col min="16131" max="16131" width="78.08203125" style="51" customWidth="1"/>
    <col min="16132" max="16384" width="9" style="51"/>
  </cols>
  <sheetData>
    <row r="1" spans="1:3" s="38" customFormat="1" x14ac:dyDescent="0.3">
      <c r="A1" s="53" t="s">
        <v>881</v>
      </c>
    </row>
    <row r="2" spans="1:3" s="38" customFormat="1" x14ac:dyDescent="0.3">
      <c r="A2" s="39"/>
      <c r="B2" s="40" t="s">
        <v>792</v>
      </c>
      <c r="C2" s="40" t="s">
        <v>793</v>
      </c>
    </row>
    <row r="3" spans="1:3" s="44" customFormat="1" x14ac:dyDescent="0.3">
      <c r="A3" s="41">
        <v>1</v>
      </c>
      <c r="B3" s="42" t="s">
        <v>794</v>
      </c>
      <c r="C3" s="43" t="s">
        <v>64</v>
      </c>
    </row>
    <row r="4" spans="1:3" s="48" customFormat="1" ht="100" x14ac:dyDescent="0.3">
      <c r="A4" s="45">
        <v>2</v>
      </c>
      <c r="B4" s="46" t="s">
        <v>124</v>
      </c>
      <c r="C4" s="47" t="s">
        <v>798</v>
      </c>
    </row>
    <row r="5" spans="1:3" s="48" customFormat="1" ht="120" x14ac:dyDescent="0.3">
      <c r="A5" s="45">
        <v>3</v>
      </c>
      <c r="B5" s="46" t="s">
        <v>67</v>
      </c>
      <c r="C5" s="47" t="s">
        <v>803</v>
      </c>
    </row>
    <row r="6" spans="1:3" s="48" customFormat="1" ht="60" x14ac:dyDescent="0.3">
      <c r="A6" s="45">
        <v>4</v>
      </c>
      <c r="B6" s="46" t="s">
        <v>69</v>
      </c>
      <c r="C6" s="47" t="s">
        <v>799</v>
      </c>
    </row>
    <row r="7" spans="1:3" s="48" customFormat="1" ht="60" x14ac:dyDescent="0.3">
      <c r="A7" s="45">
        <v>5</v>
      </c>
      <c r="B7" s="46" t="s">
        <v>795</v>
      </c>
      <c r="C7" s="47" t="s">
        <v>796</v>
      </c>
    </row>
    <row r="8" spans="1:3" s="48" customFormat="1" ht="40" x14ac:dyDescent="0.3">
      <c r="A8" s="45">
        <v>6</v>
      </c>
      <c r="B8" s="46" t="s">
        <v>71</v>
      </c>
      <c r="C8" s="47" t="s">
        <v>800</v>
      </c>
    </row>
    <row r="9" spans="1:3" s="48" customFormat="1" ht="120" x14ac:dyDescent="0.3">
      <c r="A9" s="45">
        <v>7</v>
      </c>
      <c r="B9" s="46" t="s">
        <v>52</v>
      </c>
      <c r="C9" s="47" t="s">
        <v>804</v>
      </c>
    </row>
    <row r="10" spans="1:3" s="48" customFormat="1" ht="32.25" customHeight="1" x14ac:dyDescent="0.3">
      <c r="A10" s="45">
        <v>8</v>
      </c>
      <c r="B10" s="46" t="s">
        <v>54</v>
      </c>
      <c r="C10" s="47" t="s">
        <v>805</v>
      </c>
    </row>
    <row r="11" spans="1:3" s="48" customFormat="1" ht="60" x14ac:dyDescent="0.3">
      <c r="A11" s="45">
        <v>9</v>
      </c>
      <c r="B11" s="46" t="s">
        <v>884</v>
      </c>
      <c r="C11" s="47" t="s">
        <v>801</v>
      </c>
    </row>
    <row r="12" spans="1:3" s="48" customFormat="1" ht="160" x14ac:dyDescent="0.3">
      <c r="A12" s="45">
        <v>10</v>
      </c>
      <c r="B12" s="46" t="s">
        <v>797</v>
      </c>
      <c r="C12" s="47" t="s">
        <v>802</v>
      </c>
    </row>
    <row r="13" spans="1:3" x14ac:dyDescent="0.65">
      <c r="B13" s="50"/>
    </row>
    <row r="14" spans="1:3" x14ac:dyDescent="0.65">
      <c r="B14" s="50"/>
    </row>
    <row r="15" spans="1:3" x14ac:dyDescent="0.65">
      <c r="B15" s="50"/>
    </row>
    <row r="16" spans="1:3" x14ac:dyDescent="0.65">
      <c r="B16" s="50"/>
    </row>
    <row r="17" spans="2:2" x14ac:dyDescent="0.65">
      <c r="B17" s="50"/>
    </row>
    <row r="18" spans="2:2" x14ac:dyDescent="0.65">
      <c r="B18" s="50"/>
    </row>
    <row r="19" spans="2:2" x14ac:dyDescent="0.65">
      <c r="B19" s="52"/>
    </row>
    <row r="20" spans="2:2" x14ac:dyDescent="0.65">
      <c r="B20" s="50"/>
    </row>
    <row r="21" spans="2:2" x14ac:dyDescent="0.65">
      <c r="B21" s="50"/>
    </row>
    <row r="22" spans="2:2" x14ac:dyDescent="0.65">
      <c r="B22" s="50"/>
    </row>
    <row r="23" spans="2:2" x14ac:dyDescent="0.65">
      <c r="B23" s="5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H110"/>
  <sheetViews>
    <sheetView zoomScale="85" zoomScaleNormal="85" workbookViewId="0"/>
  </sheetViews>
  <sheetFormatPr defaultRowHeight="14" x14ac:dyDescent="0.3"/>
  <cols>
    <col min="1" max="1" width="18.08203125" customWidth="1"/>
    <col min="2" max="2" width="45.5" bestFit="1" customWidth="1"/>
    <col min="4" max="5" width="9" style="32"/>
    <col min="6" max="6" width="9.83203125" style="32" customWidth="1"/>
    <col min="7" max="8" width="9" style="32"/>
  </cols>
  <sheetData>
    <row r="1" spans="1:8" x14ac:dyDescent="0.3">
      <c r="A1" s="31" t="s">
        <v>570</v>
      </c>
      <c r="D1" s="32" t="s">
        <v>567</v>
      </c>
      <c r="F1" s="32" t="s">
        <v>567</v>
      </c>
      <c r="H1" s="32" t="s">
        <v>567</v>
      </c>
    </row>
    <row r="2" spans="1:8" x14ac:dyDescent="0.3">
      <c r="A2" s="33" t="s">
        <v>571</v>
      </c>
      <c r="B2" s="33" t="s">
        <v>784</v>
      </c>
      <c r="D2" s="32">
        <v>28</v>
      </c>
      <c r="F2" s="32" t="s">
        <v>572</v>
      </c>
      <c r="H2" s="32">
        <v>2020</v>
      </c>
    </row>
    <row r="3" spans="1:8" ht="20.5" x14ac:dyDescent="0.3">
      <c r="A3" s="37" t="s">
        <v>785</v>
      </c>
      <c r="B3" s="35" t="s">
        <v>259</v>
      </c>
      <c r="D3" s="32">
        <v>29</v>
      </c>
      <c r="F3" s="32" t="s">
        <v>573</v>
      </c>
      <c r="H3" s="32">
        <v>2021</v>
      </c>
    </row>
    <row r="4" spans="1:8" ht="20.5" x14ac:dyDescent="0.3">
      <c r="A4" s="34" t="s">
        <v>781</v>
      </c>
      <c r="B4" s="35" t="s">
        <v>780</v>
      </c>
      <c r="D4" s="32">
        <v>30</v>
      </c>
      <c r="F4" s="32" t="s">
        <v>574</v>
      </c>
      <c r="H4" s="32">
        <v>2022</v>
      </c>
    </row>
    <row r="5" spans="1:8" ht="20.5" x14ac:dyDescent="0.3">
      <c r="A5" s="34" t="s">
        <v>783</v>
      </c>
      <c r="B5" s="35" t="s">
        <v>782</v>
      </c>
      <c r="D5" s="32">
        <v>31</v>
      </c>
      <c r="F5" s="32" t="s">
        <v>575</v>
      </c>
      <c r="H5" s="32">
        <v>2023</v>
      </c>
    </row>
    <row r="6" spans="1:8" ht="20.5" x14ac:dyDescent="0.3">
      <c r="A6" s="34" t="s">
        <v>643</v>
      </c>
      <c r="B6" s="35" t="s">
        <v>642</v>
      </c>
      <c r="F6" s="32" t="s">
        <v>576</v>
      </c>
      <c r="H6" s="32">
        <v>2024</v>
      </c>
    </row>
    <row r="7" spans="1:8" ht="20.5" x14ac:dyDescent="0.3">
      <c r="A7" s="34" t="s">
        <v>645</v>
      </c>
      <c r="B7" s="35" t="s">
        <v>644</v>
      </c>
      <c r="F7" s="32" t="s">
        <v>577</v>
      </c>
      <c r="H7" s="32">
        <v>2025</v>
      </c>
    </row>
    <row r="8" spans="1:8" ht="20.5" x14ac:dyDescent="0.3">
      <c r="A8" s="34" t="s">
        <v>647</v>
      </c>
      <c r="B8" s="35" t="s">
        <v>646</v>
      </c>
      <c r="F8" s="32" t="s">
        <v>578</v>
      </c>
      <c r="H8" s="32">
        <v>2026</v>
      </c>
    </row>
    <row r="9" spans="1:8" ht="20.5" x14ac:dyDescent="0.3">
      <c r="A9" s="34" t="s">
        <v>649</v>
      </c>
      <c r="B9" s="35" t="s">
        <v>648</v>
      </c>
      <c r="F9" s="32" t="s">
        <v>579</v>
      </c>
      <c r="H9" s="32">
        <v>2027</v>
      </c>
    </row>
    <row r="10" spans="1:8" ht="20.5" x14ac:dyDescent="0.3">
      <c r="A10" s="34" t="s">
        <v>651</v>
      </c>
      <c r="B10" s="35" t="s">
        <v>650</v>
      </c>
      <c r="F10" s="32" t="s">
        <v>580</v>
      </c>
      <c r="H10" s="32">
        <v>2028</v>
      </c>
    </row>
    <row r="11" spans="1:8" ht="20.5" x14ac:dyDescent="0.3">
      <c r="A11" s="34" t="s">
        <v>653</v>
      </c>
      <c r="B11" s="35" t="s">
        <v>652</v>
      </c>
      <c r="F11" s="32" t="s">
        <v>581</v>
      </c>
      <c r="H11" s="32">
        <v>2029</v>
      </c>
    </row>
    <row r="12" spans="1:8" ht="20.5" x14ac:dyDescent="0.3">
      <c r="A12" s="34" t="s">
        <v>655</v>
      </c>
      <c r="B12" s="35" t="s">
        <v>654</v>
      </c>
      <c r="F12" s="32" t="s">
        <v>582</v>
      </c>
      <c r="H12" s="32">
        <v>2030</v>
      </c>
    </row>
    <row r="13" spans="1:8" ht="20.5" x14ac:dyDescent="0.3">
      <c r="A13" s="34" t="s">
        <v>657</v>
      </c>
      <c r="B13" s="35" t="s">
        <v>656</v>
      </c>
      <c r="F13" s="32" t="s">
        <v>583</v>
      </c>
      <c r="H13" s="32">
        <v>2031</v>
      </c>
    </row>
    <row r="14" spans="1:8" ht="20.5" x14ac:dyDescent="0.3">
      <c r="A14" s="34" t="s">
        <v>659</v>
      </c>
      <c r="B14" s="35" t="s">
        <v>658</v>
      </c>
      <c r="H14" s="32">
        <v>2032</v>
      </c>
    </row>
    <row r="15" spans="1:8" ht="20.5" x14ac:dyDescent="0.3">
      <c r="A15" s="34" t="s">
        <v>661</v>
      </c>
      <c r="B15" s="35" t="s">
        <v>660</v>
      </c>
      <c r="H15" s="32">
        <v>2033</v>
      </c>
    </row>
    <row r="16" spans="1:8" ht="20.5" x14ac:dyDescent="0.3">
      <c r="A16" s="34" t="s">
        <v>663</v>
      </c>
      <c r="B16" s="35" t="s">
        <v>662</v>
      </c>
      <c r="H16" s="32">
        <v>2034</v>
      </c>
    </row>
    <row r="17" spans="1:8" ht="20.5" x14ac:dyDescent="0.3">
      <c r="A17" s="34" t="s">
        <v>665</v>
      </c>
      <c r="B17" s="35" t="s">
        <v>664</v>
      </c>
      <c r="H17" s="32">
        <v>2035</v>
      </c>
    </row>
    <row r="18" spans="1:8" ht="20.5" x14ac:dyDescent="0.3">
      <c r="A18" s="34" t="s">
        <v>667</v>
      </c>
      <c r="B18" s="35" t="s">
        <v>666</v>
      </c>
      <c r="H18" s="32">
        <v>2036</v>
      </c>
    </row>
    <row r="19" spans="1:8" ht="20.5" x14ac:dyDescent="0.3">
      <c r="A19" s="34" t="s">
        <v>669</v>
      </c>
      <c r="B19" s="35" t="s">
        <v>668</v>
      </c>
      <c r="H19" s="32">
        <v>2037</v>
      </c>
    </row>
    <row r="20" spans="1:8" ht="20.5" x14ac:dyDescent="0.3">
      <c r="A20" s="34" t="s">
        <v>671</v>
      </c>
      <c r="B20" s="35" t="s">
        <v>670</v>
      </c>
      <c r="H20" s="32">
        <v>2038</v>
      </c>
    </row>
    <row r="21" spans="1:8" ht="20.5" x14ac:dyDescent="0.3">
      <c r="A21" s="34" t="s">
        <v>673</v>
      </c>
      <c r="B21" s="35" t="s">
        <v>672</v>
      </c>
      <c r="H21" s="32">
        <v>2039</v>
      </c>
    </row>
    <row r="22" spans="1:8" ht="20.5" x14ac:dyDescent="0.3">
      <c r="A22" s="34" t="s">
        <v>675</v>
      </c>
      <c r="B22" s="35" t="s">
        <v>674</v>
      </c>
      <c r="H22" s="32">
        <v>2040</v>
      </c>
    </row>
    <row r="23" spans="1:8" ht="20.5" x14ac:dyDescent="0.3">
      <c r="A23" s="34" t="s">
        <v>677</v>
      </c>
      <c r="B23" s="35" t="s">
        <v>676</v>
      </c>
    </row>
    <row r="24" spans="1:8" ht="20.5" x14ac:dyDescent="0.3">
      <c r="A24" s="34" t="s">
        <v>679</v>
      </c>
      <c r="B24" s="35" t="s">
        <v>678</v>
      </c>
    </row>
    <row r="25" spans="1:8" ht="20.5" x14ac:dyDescent="0.3">
      <c r="A25" s="34" t="s">
        <v>681</v>
      </c>
      <c r="B25" s="35" t="s">
        <v>680</v>
      </c>
    </row>
    <row r="26" spans="1:8" ht="20.5" x14ac:dyDescent="0.3">
      <c r="A26" s="34" t="s">
        <v>683</v>
      </c>
      <c r="B26" s="35" t="s">
        <v>682</v>
      </c>
    </row>
    <row r="27" spans="1:8" ht="20.5" x14ac:dyDescent="0.3">
      <c r="A27" s="34" t="s">
        <v>685</v>
      </c>
      <c r="B27" s="35" t="s">
        <v>684</v>
      </c>
    </row>
    <row r="28" spans="1:8" ht="20.5" x14ac:dyDescent="0.3">
      <c r="A28" s="34" t="s">
        <v>687</v>
      </c>
      <c r="B28" s="35" t="s">
        <v>686</v>
      </c>
    </row>
    <row r="29" spans="1:8" ht="20.5" x14ac:dyDescent="0.3">
      <c r="A29" s="34" t="s">
        <v>689</v>
      </c>
      <c r="B29" s="35" t="s">
        <v>688</v>
      </c>
    </row>
    <row r="30" spans="1:8" ht="20.5" x14ac:dyDescent="0.3">
      <c r="A30" s="34" t="s">
        <v>691</v>
      </c>
      <c r="B30" s="35" t="s">
        <v>690</v>
      </c>
    </row>
    <row r="31" spans="1:8" ht="20.5" x14ac:dyDescent="0.3">
      <c r="A31" s="34" t="s">
        <v>693</v>
      </c>
      <c r="B31" s="35" t="s">
        <v>692</v>
      </c>
    </row>
    <row r="32" spans="1:8" ht="20.5" x14ac:dyDescent="0.3">
      <c r="A32" s="34" t="s">
        <v>695</v>
      </c>
      <c r="B32" s="35" t="s">
        <v>694</v>
      </c>
    </row>
    <row r="33" spans="1:2" ht="20.5" x14ac:dyDescent="0.3">
      <c r="A33" s="34" t="s">
        <v>697</v>
      </c>
      <c r="B33" s="35" t="s">
        <v>696</v>
      </c>
    </row>
    <row r="34" spans="1:2" ht="20.5" x14ac:dyDescent="0.3">
      <c r="A34" s="34" t="s">
        <v>699</v>
      </c>
      <c r="B34" s="35" t="s">
        <v>698</v>
      </c>
    </row>
    <row r="35" spans="1:2" ht="20.5" x14ac:dyDescent="0.3">
      <c r="A35" s="34" t="s">
        <v>701</v>
      </c>
      <c r="B35" s="35" t="s">
        <v>700</v>
      </c>
    </row>
    <row r="36" spans="1:2" ht="20.5" x14ac:dyDescent="0.3">
      <c r="A36" s="34" t="s">
        <v>703</v>
      </c>
      <c r="B36" s="35" t="s">
        <v>702</v>
      </c>
    </row>
    <row r="37" spans="1:2" ht="20.5" x14ac:dyDescent="0.3">
      <c r="A37" s="34" t="s">
        <v>705</v>
      </c>
      <c r="B37" s="35" t="s">
        <v>704</v>
      </c>
    </row>
    <row r="38" spans="1:2" ht="20.5" x14ac:dyDescent="0.3">
      <c r="A38" s="34" t="s">
        <v>707</v>
      </c>
      <c r="B38" s="35" t="s">
        <v>706</v>
      </c>
    </row>
    <row r="39" spans="1:2" ht="20.5" x14ac:dyDescent="0.3">
      <c r="A39" s="34" t="s">
        <v>709</v>
      </c>
      <c r="B39" s="35" t="s">
        <v>708</v>
      </c>
    </row>
    <row r="40" spans="1:2" ht="20.5" x14ac:dyDescent="0.3">
      <c r="A40" s="34" t="s">
        <v>711</v>
      </c>
      <c r="B40" s="35" t="s">
        <v>710</v>
      </c>
    </row>
    <row r="41" spans="1:2" ht="20.5" x14ac:dyDescent="0.3">
      <c r="A41" s="34" t="s">
        <v>713</v>
      </c>
      <c r="B41" s="35" t="s">
        <v>712</v>
      </c>
    </row>
    <row r="42" spans="1:2" ht="20.5" x14ac:dyDescent="0.3">
      <c r="A42" s="34" t="s">
        <v>715</v>
      </c>
      <c r="B42" s="35" t="s">
        <v>714</v>
      </c>
    </row>
    <row r="43" spans="1:2" ht="20.5" x14ac:dyDescent="0.3">
      <c r="A43" s="34" t="s">
        <v>717</v>
      </c>
      <c r="B43" s="35" t="s">
        <v>716</v>
      </c>
    </row>
    <row r="44" spans="1:2" ht="20.5" x14ac:dyDescent="0.3">
      <c r="A44" s="34" t="s">
        <v>719</v>
      </c>
      <c r="B44" s="35" t="s">
        <v>718</v>
      </c>
    </row>
    <row r="45" spans="1:2" ht="20.5" x14ac:dyDescent="0.3">
      <c r="A45" s="34" t="s">
        <v>721</v>
      </c>
      <c r="B45" s="35" t="s">
        <v>720</v>
      </c>
    </row>
    <row r="46" spans="1:2" ht="20.5" x14ac:dyDescent="0.3">
      <c r="A46" s="34" t="s">
        <v>723</v>
      </c>
      <c r="B46" s="35" t="s">
        <v>722</v>
      </c>
    </row>
    <row r="47" spans="1:2" ht="20.5" x14ac:dyDescent="0.3">
      <c r="A47" s="34" t="s">
        <v>725</v>
      </c>
      <c r="B47" s="35" t="s">
        <v>724</v>
      </c>
    </row>
    <row r="48" spans="1:2" ht="20.5" x14ac:dyDescent="0.3">
      <c r="A48" s="34" t="s">
        <v>885</v>
      </c>
      <c r="B48" s="35" t="s">
        <v>886</v>
      </c>
    </row>
    <row r="49" spans="1:2" ht="20.5" x14ac:dyDescent="0.3">
      <c r="A49" s="34" t="s">
        <v>727</v>
      </c>
      <c r="B49" s="35" t="s">
        <v>726</v>
      </c>
    </row>
    <row r="50" spans="1:2" ht="20.5" x14ac:dyDescent="0.3">
      <c r="A50" s="34" t="s">
        <v>729</v>
      </c>
      <c r="B50" s="35" t="s">
        <v>728</v>
      </c>
    </row>
    <row r="51" spans="1:2" ht="20.5" x14ac:dyDescent="0.3">
      <c r="A51" s="34" t="s">
        <v>731</v>
      </c>
      <c r="B51" s="35" t="s">
        <v>730</v>
      </c>
    </row>
    <row r="52" spans="1:2" ht="20.5" x14ac:dyDescent="0.3">
      <c r="A52" s="34" t="s">
        <v>733</v>
      </c>
      <c r="B52" s="35" t="s">
        <v>732</v>
      </c>
    </row>
    <row r="53" spans="1:2" ht="20.5" x14ac:dyDescent="0.3">
      <c r="A53" s="34" t="s">
        <v>735</v>
      </c>
      <c r="B53" s="35" t="s">
        <v>734</v>
      </c>
    </row>
    <row r="54" spans="1:2" ht="20.5" x14ac:dyDescent="0.3">
      <c r="A54" s="34" t="s">
        <v>737</v>
      </c>
      <c r="B54" s="35" t="s">
        <v>736</v>
      </c>
    </row>
    <row r="55" spans="1:2" ht="20.5" x14ac:dyDescent="0.3">
      <c r="A55" s="34" t="s">
        <v>739</v>
      </c>
      <c r="B55" s="35" t="s">
        <v>738</v>
      </c>
    </row>
    <row r="56" spans="1:2" ht="20.5" x14ac:dyDescent="0.3">
      <c r="A56" s="34" t="s">
        <v>741</v>
      </c>
      <c r="B56" s="35" t="s">
        <v>740</v>
      </c>
    </row>
    <row r="57" spans="1:2" ht="20.5" x14ac:dyDescent="0.3">
      <c r="A57" s="34" t="s">
        <v>743</v>
      </c>
      <c r="B57" s="35" t="s">
        <v>742</v>
      </c>
    </row>
    <row r="58" spans="1:2" ht="20.5" x14ac:dyDescent="0.3">
      <c r="A58" s="34" t="s">
        <v>745</v>
      </c>
      <c r="B58" s="35" t="s">
        <v>744</v>
      </c>
    </row>
    <row r="59" spans="1:2" ht="20.5" x14ac:dyDescent="0.3">
      <c r="A59" s="34" t="s">
        <v>747</v>
      </c>
      <c r="B59" s="35" t="s">
        <v>746</v>
      </c>
    </row>
    <row r="60" spans="1:2" ht="20.5" x14ac:dyDescent="0.3">
      <c r="A60" s="34" t="s">
        <v>749</v>
      </c>
      <c r="B60" s="35" t="s">
        <v>748</v>
      </c>
    </row>
    <row r="61" spans="1:2" ht="20.5" x14ac:dyDescent="0.3">
      <c r="A61" s="34" t="s">
        <v>751</v>
      </c>
      <c r="B61" s="35" t="s">
        <v>750</v>
      </c>
    </row>
    <row r="62" spans="1:2" ht="20.5" x14ac:dyDescent="0.3">
      <c r="A62" s="34" t="s">
        <v>753</v>
      </c>
      <c r="B62" s="35" t="s">
        <v>752</v>
      </c>
    </row>
    <row r="63" spans="1:2" ht="20.5" x14ac:dyDescent="0.3">
      <c r="A63" s="34" t="s">
        <v>755</v>
      </c>
      <c r="B63" s="35" t="s">
        <v>754</v>
      </c>
    </row>
    <row r="64" spans="1:2" ht="20.5" x14ac:dyDescent="0.3">
      <c r="A64" s="34" t="s">
        <v>757</v>
      </c>
      <c r="B64" s="35" t="s">
        <v>756</v>
      </c>
    </row>
    <row r="65" spans="1:2" ht="20.5" x14ac:dyDescent="0.3">
      <c r="A65" s="34" t="s">
        <v>759</v>
      </c>
      <c r="B65" s="35" t="s">
        <v>758</v>
      </c>
    </row>
    <row r="66" spans="1:2" ht="20.5" x14ac:dyDescent="0.3">
      <c r="A66" s="34" t="s">
        <v>761</v>
      </c>
      <c r="B66" s="35" t="s">
        <v>760</v>
      </c>
    </row>
    <row r="67" spans="1:2" ht="20.5" x14ac:dyDescent="0.3">
      <c r="A67" s="34" t="s">
        <v>763</v>
      </c>
      <c r="B67" s="35" t="s">
        <v>762</v>
      </c>
    </row>
    <row r="68" spans="1:2" ht="20.5" x14ac:dyDescent="0.3">
      <c r="A68" s="34" t="s">
        <v>765</v>
      </c>
      <c r="B68" s="35" t="s">
        <v>764</v>
      </c>
    </row>
    <row r="69" spans="1:2" ht="20.5" x14ac:dyDescent="0.3">
      <c r="A69" s="34" t="s">
        <v>767</v>
      </c>
      <c r="B69" s="35" t="s">
        <v>766</v>
      </c>
    </row>
    <row r="70" spans="1:2" ht="20.5" x14ac:dyDescent="0.3">
      <c r="A70" s="34" t="s">
        <v>769</v>
      </c>
      <c r="B70" s="35" t="s">
        <v>768</v>
      </c>
    </row>
    <row r="71" spans="1:2" ht="20.5" x14ac:dyDescent="0.3">
      <c r="A71" s="34" t="s">
        <v>771</v>
      </c>
      <c r="B71" s="35" t="s">
        <v>770</v>
      </c>
    </row>
    <row r="72" spans="1:2" ht="20.5" x14ac:dyDescent="0.3">
      <c r="A72" s="34" t="s">
        <v>773</v>
      </c>
      <c r="B72" s="35" t="s">
        <v>772</v>
      </c>
    </row>
    <row r="73" spans="1:2" ht="20.5" x14ac:dyDescent="0.3">
      <c r="A73" s="34" t="s">
        <v>775</v>
      </c>
      <c r="B73" s="35" t="s">
        <v>774</v>
      </c>
    </row>
    <row r="74" spans="1:2" ht="20.5" x14ac:dyDescent="0.3">
      <c r="A74" s="34" t="s">
        <v>777</v>
      </c>
      <c r="B74" s="35" t="s">
        <v>776</v>
      </c>
    </row>
    <row r="75" spans="1:2" ht="20.5" x14ac:dyDescent="0.3">
      <c r="A75" s="34" t="s">
        <v>779</v>
      </c>
      <c r="B75" s="35" t="s">
        <v>778</v>
      </c>
    </row>
    <row r="76" spans="1:2" ht="20.5" x14ac:dyDescent="0.3">
      <c r="A76" s="34" t="s">
        <v>585</v>
      </c>
      <c r="B76" s="35" t="s">
        <v>584</v>
      </c>
    </row>
    <row r="77" spans="1:2" ht="20.5" x14ac:dyDescent="0.3">
      <c r="A77" s="34" t="s">
        <v>587</v>
      </c>
      <c r="B77" s="35" t="s">
        <v>586</v>
      </c>
    </row>
    <row r="78" spans="1:2" ht="20.5" x14ac:dyDescent="0.3">
      <c r="A78" s="34" t="s">
        <v>589</v>
      </c>
      <c r="B78" s="35" t="s">
        <v>588</v>
      </c>
    </row>
    <row r="79" spans="1:2" ht="20.5" x14ac:dyDescent="0.3">
      <c r="A79" s="34" t="s">
        <v>591</v>
      </c>
      <c r="B79" s="35" t="s">
        <v>590</v>
      </c>
    </row>
    <row r="80" spans="1:2" ht="20.5" x14ac:dyDescent="0.3">
      <c r="A80" s="34" t="s">
        <v>593</v>
      </c>
      <c r="B80" s="35" t="s">
        <v>592</v>
      </c>
    </row>
    <row r="81" spans="1:2" ht="20.5" x14ac:dyDescent="0.3">
      <c r="A81" s="34" t="s">
        <v>595</v>
      </c>
      <c r="B81" s="35" t="s">
        <v>594</v>
      </c>
    </row>
    <row r="82" spans="1:2" ht="20.5" x14ac:dyDescent="0.3">
      <c r="A82" s="34" t="s">
        <v>597</v>
      </c>
      <c r="B82" s="35" t="s">
        <v>596</v>
      </c>
    </row>
    <row r="83" spans="1:2" ht="20.5" x14ac:dyDescent="0.3">
      <c r="A83" s="34" t="s">
        <v>599</v>
      </c>
      <c r="B83" s="35" t="s">
        <v>598</v>
      </c>
    </row>
    <row r="84" spans="1:2" ht="20.5" x14ac:dyDescent="0.3">
      <c r="A84" s="34" t="s">
        <v>601</v>
      </c>
      <c r="B84" s="35" t="s">
        <v>600</v>
      </c>
    </row>
    <row r="85" spans="1:2" ht="20.5" x14ac:dyDescent="0.3">
      <c r="A85" s="34" t="s">
        <v>603</v>
      </c>
      <c r="B85" s="35" t="s">
        <v>602</v>
      </c>
    </row>
    <row r="86" spans="1:2" ht="20.5" x14ac:dyDescent="0.3">
      <c r="A86" s="34" t="s">
        <v>605</v>
      </c>
      <c r="B86" s="35" t="s">
        <v>604</v>
      </c>
    </row>
    <row r="87" spans="1:2" ht="20.5" x14ac:dyDescent="0.3">
      <c r="A87" s="34" t="s">
        <v>607</v>
      </c>
      <c r="B87" s="35" t="s">
        <v>606</v>
      </c>
    </row>
    <row r="88" spans="1:2" ht="20.5" x14ac:dyDescent="0.3">
      <c r="A88" s="34" t="s">
        <v>609</v>
      </c>
      <c r="B88" s="35" t="s">
        <v>608</v>
      </c>
    </row>
    <row r="89" spans="1:2" ht="20.5" x14ac:dyDescent="0.3">
      <c r="A89" s="34" t="s">
        <v>611</v>
      </c>
      <c r="B89" s="35" t="s">
        <v>610</v>
      </c>
    </row>
    <row r="90" spans="1:2" ht="20.5" x14ac:dyDescent="0.3">
      <c r="A90" s="34" t="s">
        <v>613</v>
      </c>
      <c r="B90" s="35" t="s">
        <v>612</v>
      </c>
    </row>
    <row r="91" spans="1:2" ht="20.5" x14ac:dyDescent="0.3">
      <c r="A91" s="34" t="s">
        <v>615</v>
      </c>
      <c r="B91" s="35" t="s">
        <v>614</v>
      </c>
    </row>
    <row r="92" spans="1:2" ht="20.5" x14ac:dyDescent="0.3">
      <c r="A92" s="34" t="s">
        <v>617</v>
      </c>
      <c r="B92" s="35" t="s">
        <v>616</v>
      </c>
    </row>
    <row r="93" spans="1:2" ht="20.5" x14ac:dyDescent="0.3">
      <c r="A93" s="34" t="s">
        <v>619</v>
      </c>
      <c r="B93" s="35" t="s">
        <v>618</v>
      </c>
    </row>
    <row r="94" spans="1:2" ht="20.5" x14ac:dyDescent="0.3">
      <c r="A94" s="34" t="s">
        <v>844</v>
      </c>
      <c r="B94" s="35" t="s">
        <v>845</v>
      </c>
    </row>
    <row r="95" spans="1:2" ht="20.5" x14ac:dyDescent="0.3">
      <c r="A95" s="34" t="s">
        <v>621</v>
      </c>
      <c r="B95" s="35" t="s">
        <v>620</v>
      </c>
    </row>
    <row r="96" spans="1:2" ht="20.5" x14ac:dyDescent="0.3">
      <c r="A96" s="34" t="s">
        <v>623</v>
      </c>
      <c r="B96" s="35" t="s">
        <v>622</v>
      </c>
    </row>
    <row r="97" spans="1:2" ht="20.5" x14ac:dyDescent="0.3">
      <c r="A97" s="34" t="s">
        <v>625</v>
      </c>
      <c r="B97" s="35" t="s">
        <v>624</v>
      </c>
    </row>
    <row r="98" spans="1:2" ht="20.5" x14ac:dyDescent="0.3">
      <c r="A98" s="34" t="s">
        <v>627</v>
      </c>
      <c r="B98" s="35" t="s">
        <v>626</v>
      </c>
    </row>
    <row r="99" spans="1:2" ht="20.5" x14ac:dyDescent="0.3">
      <c r="A99" s="34" t="s">
        <v>629</v>
      </c>
      <c r="B99" s="35" t="s">
        <v>628</v>
      </c>
    </row>
    <row r="100" spans="1:2" ht="20.5" x14ac:dyDescent="0.3">
      <c r="A100" s="34" t="s">
        <v>631</v>
      </c>
      <c r="B100" s="35" t="s">
        <v>630</v>
      </c>
    </row>
    <row r="101" spans="1:2" ht="20.5" x14ac:dyDescent="0.3">
      <c r="A101" s="34" t="s">
        <v>633</v>
      </c>
      <c r="B101" s="35" t="s">
        <v>632</v>
      </c>
    </row>
    <row r="102" spans="1:2" ht="20.5" x14ac:dyDescent="0.3">
      <c r="A102" s="34" t="s">
        <v>635</v>
      </c>
      <c r="B102" s="35" t="s">
        <v>634</v>
      </c>
    </row>
    <row r="103" spans="1:2" ht="20.5" x14ac:dyDescent="0.3">
      <c r="A103" s="34" t="s">
        <v>637</v>
      </c>
      <c r="B103" s="35" t="s">
        <v>636</v>
      </c>
    </row>
    <row r="104" spans="1:2" ht="20.5" x14ac:dyDescent="0.3">
      <c r="A104" s="34" t="s">
        <v>639</v>
      </c>
      <c r="B104" s="35" t="s">
        <v>638</v>
      </c>
    </row>
    <row r="105" spans="1:2" ht="20.5" x14ac:dyDescent="0.3">
      <c r="A105" s="34" t="s">
        <v>641</v>
      </c>
      <c r="B105" s="35" t="s">
        <v>640</v>
      </c>
    </row>
    <row r="106" spans="1:2" ht="20.5" x14ac:dyDescent="0.3">
      <c r="A106" s="34" t="s">
        <v>840</v>
      </c>
      <c r="B106" s="35" t="s">
        <v>841</v>
      </c>
    </row>
    <row r="107" spans="1:2" ht="20.5" x14ac:dyDescent="0.3">
      <c r="A107" s="34" t="s">
        <v>842</v>
      </c>
      <c r="B107" s="35" t="s">
        <v>843</v>
      </c>
    </row>
    <row r="108" spans="1:2" ht="20.5" x14ac:dyDescent="0.3">
      <c r="A108" s="34" t="s">
        <v>887</v>
      </c>
      <c r="B108" s="35" t="s">
        <v>888</v>
      </c>
    </row>
    <row r="109" spans="1:2" ht="20.5" x14ac:dyDescent="0.3">
      <c r="A109" s="34" t="s">
        <v>889</v>
      </c>
      <c r="B109" s="35" t="s">
        <v>890</v>
      </c>
    </row>
    <row r="110" spans="1:2" ht="20.5" x14ac:dyDescent="0.3">
      <c r="A110" s="34" t="s">
        <v>891</v>
      </c>
      <c r="B110" s="35" t="s">
        <v>892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3E172BC835E428E5A66E573C63325" ma:contentTypeVersion="5" ma:contentTypeDescription="Create a new document." ma:contentTypeScope="" ma:versionID="63a12f1ea7e6349af0c779eac49aac78">
  <xsd:schema xmlns:xsd="http://www.w3.org/2001/XMLSchema" xmlns:xs="http://www.w3.org/2001/XMLSchema" xmlns:p="http://schemas.microsoft.com/office/2006/metadata/properties" xmlns:ns1="http://schemas.microsoft.com/sharepoint/v3" xmlns:ns2="83f5637c-f672-47b8-963f-2f09c149fdbc" targetNamespace="http://schemas.microsoft.com/office/2006/metadata/properties" ma:root="true" ma:fieldsID="ea205969245229cd18e0e61ad4c24f83" ns1:_="" ns2:_="">
    <xsd:import namespace="http://schemas.microsoft.com/sharepoint/v3"/>
    <xsd:import namespace="83f5637c-f672-47b8-963f-2f09c149fd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5637c-f672-47b8-963f-2f09c149f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55D782-D8DF-4590-ADB0-B3E06FDFF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C8AE1-F809-4785-9FEF-84AC35B4F81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20b4b7c0-1c47-4c2e-977c-e00c02c669b8"/>
    <ds:schemaRef ds:uri="http://schemas.microsoft.com/office/infopath/2007/PartnerControls"/>
    <ds:schemaRef ds:uri="http://purl.org/dc/terms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356B7D-E30C-45B3-89BA-9E8165065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f5637c-f672-47b8-963f-2f09c149fd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อ่านก่อนใช้</vt:lpstr>
      <vt:lpstr>ผู้ส่งข้อมูล</vt:lpstr>
      <vt:lpstr>FPN</vt:lpstr>
      <vt:lpstr>CIN</vt:lpstr>
      <vt:lpstr>DLN</vt:lpstr>
      <vt:lpstr>IVN</vt:lpstr>
      <vt:lpstr>นิยามคู่สัญญา</vt:lpstr>
      <vt:lpstr>master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TMadmin</dc:creator>
  <cp:lastModifiedBy>Yanin Wongtharua (ญาณินท์ วงษ์ท่าเรือ)</cp:lastModifiedBy>
  <dcterms:created xsi:type="dcterms:W3CDTF">2021-01-27T03:39:44Z</dcterms:created>
  <dcterms:modified xsi:type="dcterms:W3CDTF">2026-05-20T02:18:24Z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0x0101007AB3E172BC835E428E5A66E573C63325</vt:lpwstr>
  </property>
  <property fmtid="{D5CDD505-2E9C-101B-9397-08002B2CF9AE}" pid="3" name="Order">
    <vt:r8>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MSIP_Label_b93a4d6f-7563-4bfd-a710-320428f3a219_Enabled">
    <vt:lpwstr>true</vt:lpwstr>
  </property>
  <property fmtid="{D5CDD505-2E9C-101B-9397-08002B2CF9AE}" pid="8" name="MSIP_Label_b93a4d6f-7563-4bfd-a710-320428f3a219_SetDate">
    <vt:lpwstr>2026-05-07T06:36:15Z</vt:lpwstr>
  </property>
  <property fmtid="{D5CDD505-2E9C-101B-9397-08002B2CF9AE}" pid="9" name="MSIP_Label_b93a4d6f-7563-4bfd-a710-320428f3a219_Method">
    <vt:lpwstr>Privileged</vt:lpwstr>
  </property>
  <property fmtid="{D5CDD505-2E9C-101B-9397-08002B2CF9AE}" pid="10" name="MSIP_Label_b93a4d6f-7563-4bfd-a710-320428f3a219_Name">
    <vt:lpwstr>General</vt:lpwstr>
  </property>
  <property fmtid="{D5CDD505-2E9C-101B-9397-08002B2CF9AE}" pid="11" name="MSIP_Label_b93a4d6f-7563-4bfd-a710-320428f3a219_SiteId">
    <vt:lpwstr>db27cba9-535b-4797-bd0b-1b1d889f3898</vt:lpwstr>
  </property>
  <property fmtid="{D5CDD505-2E9C-101B-9397-08002B2CF9AE}" pid="12" name="MSIP_Label_b93a4d6f-7563-4bfd-a710-320428f3a219_ActionId">
    <vt:lpwstr>e10aa386-f80d-4f0b-ad00-d553c8cbbd59</vt:lpwstr>
  </property>
  <property fmtid="{D5CDD505-2E9C-101B-9397-08002B2CF9AE}" pid="13" name="MSIP_Label_b93a4d6f-7563-4bfd-a710-320428f3a219_ContentBits">
    <vt:lpwstr>0</vt:lpwstr>
  </property>
  <property fmtid="{D5CDD505-2E9C-101B-9397-08002B2CF9AE}" pid="14" name="MSIP_Label_b93a4d6f-7563-4bfd-a710-320428f3a219_Tag">
    <vt:lpwstr>10, 0, 1, 1</vt:lpwstr>
  </property>
</Properties>
</file>