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LCR " sheetId="1" r:id="rId1"/>
  </sheets>
  <definedNames/>
  <calcPr fullCalcOnLoad="1"/>
</workbook>
</file>

<file path=xl/sharedStrings.xml><?xml version="1.0" encoding="utf-8"?>
<sst xmlns="http://schemas.openxmlformats.org/spreadsheetml/2006/main" count="458" uniqueCount="359">
  <si>
    <t>บัญชีเพื่อการค้า</t>
  </si>
  <si>
    <t>บัญชีเพื่อการธนาคาร</t>
  </si>
  <si>
    <t>หมายเหตุ</t>
  </si>
  <si>
    <t>ปริมาณสุทธิ</t>
  </si>
  <si>
    <t>น้ำหนัก</t>
  </si>
  <si>
    <t>ปริมาณ</t>
  </si>
  <si>
    <t>ปริมาณสินทรัพย์สภาพคล่องทั้งสิ้น</t>
  </si>
  <si>
    <t>หมวด (จ) ปริมาณสินทรัพย์สภาพคล่องทั้งสิ้น</t>
  </si>
  <si>
    <t>ส่วนที่ 1 : สินทรัพย์สภาพคล่อง</t>
  </si>
  <si>
    <t xml:space="preserve">(1) เงินสด  </t>
  </si>
  <si>
    <t>อัตราการไหลออก</t>
  </si>
  <si>
    <t>ปริมาณกระแสเงินสดไหลออกใน 30 วัน</t>
  </si>
  <si>
    <t/>
  </si>
  <si>
    <t>(4) ตราสารหนี้ที่ไม่มีหลักประกัน (unsecured debt issuance)</t>
  </si>
  <si>
    <t>กระแสเงินสดไหลออกทั้งสิ้นจากเงินฝากและเงินกู้ยืมรายใหญ่แบบไม่มีหลักประกัน</t>
  </si>
  <si>
    <t>จำนวนเงินที่ได้รับ</t>
  </si>
  <si>
    <t>ราคาตลาดของสินทรัพย์หลักประกัน</t>
  </si>
  <si>
    <t>(1) กระแสเงินสดไหลออกจากธุรกรรมอนุพันธ์ (derivatives cash outflow)</t>
  </si>
  <si>
    <t>(2) หลักประกันที่ต้องวางเพิ่มและกระแสเงินสดไหลออกเนื่องจากการถูกลดอันดับเครดิต</t>
  </si>
  <si>
    <t>ส่วนเกินของกระแสเงินสดไหลออก</t>
  </si>
  <si>
    <t xml:space="preserve">(1) คู่สัญญาเป็น ธพ. หรือสถาบันการเงินอื่น   </t>
  </si>
  <si>
    <t>(2) คู่สัญญาเป็นลูกค้ารายย่อย (retail)</t>
  </si>
  <si>
    <t>(3) คู่สัญญาเป็นธุรกิจขนาดเล็ก (small business customers)</t>
  </si>
  <si>
    <t>(5) คู่สัญญาอื่น นอกเหนือจากข้อ (1) – (4)</t>
  </si>
  <si>
    <t xml:space="preserve">ผลรวมของภาระผูกพันอื่นตามสัญญาอื่น ที่จะจ่ายเงินหรือให้กู้ยืมแก่คู่สัญญาตามข้อ (2) ถึง (5) </t>
  </si>
  <si>
    <t>ภาระผูกพันตามสัญญาอื่น ที่จะจ่ายเงินหรือให้กู้ยืมแก่คู่สัญญา</t>
  </si>
  <si>
    <t>หมวด (ช) กระแสเงินสดไหลออกทั้งสิ้น</t>
  </si>
  <si>
    <t>ปริมาณกระแสเงินสดไหลเข้าใน 30 วัน</t>
  </si>
  <si>
    <t>กระแสเงินสดไหลออกทั้งสิ้น</t>
  </si>
  <si>
    <t>กระแสเงินสดไหลออกทั้งสิ้น แบ่งตามสกุลเงินที่มีนัยสำคัญ</t>
  </si>
  <si>
    <t xml:space="preserve">     (2.2) ........................</t>
  </si>
  <si>
    <t xml:space="preserve">     (2.3) ........................</t>
  </si>
  <si>
    <t xml:space="preserve">     (2.4) ........................</t>
  </si>
  <si>
    <t>จำนวนเงินที่ไห้กู้ยืม</t>
  </si>
  <si>
    <t>อัตราการไหลเข้า</t>
  </si>
  <si>
    <t>หมวด (ง) กระแสเงินสดไหลเข้าทั้งสิ้น</t>
  </si>
  <si>
    <t>กระแสเงินสดไหลเข้าทั้งสิ้นก่อนการกำหนดเพดานของกระแสเงินสดไหลเข้า</t>
  </si>
  <si>
    <t>กระแสเงินสดไหลเข้าที่ถูกจำกัดไว้ในเพดานของกระแสเงินสดไหลเข้า</t>
  </si>
  <si>
    <t>กระแสเงินสดไหลเข้าทั้งสิ้นหลังการกำหนดเพดานของกระแสเงินสดไหลเข้า</t>
  </si>
  <si>
    <t>กระแสเงินสดไหลเข้าทั้งสิ้นก่อนการกำหนดเพดานของกระแสเงินสดไหลเข้า แบ่งตามสกุลเงินที่มีนัยสำคัญ</t>
  </si>
  <si>
    <t xml:space="preserve">     (2.1) ........................</t>
  </si>
  <si>
    <t>เพิ่ม</t>
  </si>
  <si>
    <t>ลด</t>
  </si>
  <si>
    <t>หมวด (ก) เงินรับฝากและเงินกู้ยืมรายย่อย (retail deposits and borrowings)</t>
  </si>
  <si>
    <t>(1) เงินรับฝากที่ได้รับการคุ้มครองเงินฝาก</t>
  </si>
  <si>
    <t xml:space="preserve">(2) เงินรับฝากและเงินกู้ยืมที่ไม่ได้รับการคุ้มครองเงินฝาก </t>
  </si>
  <si>
    <t>กระแสเงินสดไหลออกทั้งสิ้นจากเงินรับฝากและเงินกู้ยืมรายย่อย</t>
  </si>
  <si>
    <t>หมวด (ข) เงินรับฝากและเงินกู้ยืมรายใหญ่แบบไม่มีหลักประกัน (unsecured wholesale funding)</t>
  </si>
  <si>
    <t>(1) เงินรับฝากและเงินกู้ยืมจากธุรกิจขนาดเล็ก (small business customers)</t>
  </si>
  <si>
    <t>(7) กระแสเงินสดไหลออกจากการเปลี่ยนแปลงมูลค่าของธุรกรรมอนุพันธ์หรือธุรกรรมอื่นภายในระยะเวลา 30 วัน</t>
  </si>
  <si>
    <t xml:space="preserve">     (2.5) ........................</t>
  </si>
  <si>
    <t>LCR</t>
  </si>
  <si>
    <t xml:space="preserve">     (1.1) เงินรับฝากที่ได้รับการคุ้มครองเงินฝาก</t>
  </si>
  <si>
    <t xml:space="preserve">     (2.1) เงินรับฝากและเงินกู้ยืมเพื่อธุรกรรมด้านปฏิบัติการ (operational deposits)</t>
  </si>
  <si>
    <t xml:space="preserve">     (1.2) คู่สัญญาอื่น</t>
  </si>
  <si>
    <t xml:space="preserve">     (2.2) คู่สัญญาอื่น</t>
  </si>
  <si>
    <t xml:space="preserve">     (3.3) คู่สัญญาอื่น</t>
  </si>
  <si>
    <t xml:space="preserve">     (4.3) คู่สัญญาอื่น</t>
  </si>
  <si>
    <t xml:space="preserve">     (3.2) หลักประกันประเภทอื่น </t>
  </si>
  <si>
    <t>(1) รายการภาระผูกพันที่เป็นสัญญา</t>
  </si>
  <si>
    <t xml:space="preserve">(2) ภาระผูกพันที่ไม่มีสัญญาผูกมัด แต่อาจส่งผลให้ ธพ. มีกระแสเงินสดไหลออก </t>
  </si>
  <si>
    <t xml:space="preserve">     (1.5) รายการภาระผูกพันตามสัญญาอื่น</t>
  </si>
  <si>
    <t xml:space="preserve"> </t>
  </si>
  <si>
    <t>ส่วนที่ 2 : ประมาณการกระแสเงินสดไหลออกสุทธิ (net cash outflows)</t>
  </si>
  <si>
    <t xml:space="preserve">     (2.2) เงินรับฝากและเงินกู้ยืมที่มิใช่เพื่อธุรกรรมด้านปฏิบัติการ (non-operational deposits)</t>
  </si>
  <si>
    <t xml:space="preserve">    (6.2) บัญชีที่เกี่ยวข้องกับการให้บริการการลงทุนรายใหญ่ (prime brokerage services)</t>
  </si>
  <si>
    <t>(10) กระแสเงินสดไหลออกเนื่องจากการไถ่ถอนหุ้นกู้มีประกัน (covered bond) ที่ ธพ. เป็นผู้ออก ที่จะครบกำหนดภายในระยะเวลา 30 วัน</t>
  </si>
  <si>
    <t xml:space="preserve">     (17.1) ที่ให้แก่บริษัทแม่</t>
  </si>
  <si>
    <t xml:space="preserve">     (17.3) ที่ให้แก่นิติบุคคลอื่น</t>
  </si>
  <si>
    <t xml:space="preserve">     (17.2) ที่ให้แก่บริษัทอื่นในกลุ่มธุรกิจทางการเงิน</t>
  </si>
  <si>
    <t xml:space="preserve">     (16.2) ที่ให้แก่บริษัทอื่นในกลุ่มธุรกิจทางการเงิน</t>
  </si>
  <si>
    <t xml:space="preserve">     (16.1) ที่ให้แก่บริษัทแม่</t>
  </si>
  <si>
    <t xml:space="preserve">     (15.2) ที่ให้แก่บริษัทอื่นในกลุ่มธุรกิจทางการเงิน</t>
  </si>
  <si>
    <t xml:space="preserve">     (15.1) ที่ให้แก่บริษัทแม่</t>
  </si>
  <si>
    <t xml:space="preserve">     (14.2) ที่ให้แก่บริษัทอื่นในกลุ่มธุรกิจทางการเงิน</t>
  </si>
  <si>
    <t xml:space="preserve">     (14.1) ที่ให้แก่บริษัทแม่</t>
  </si>
  <si>
    <t xml:space="preserve">     (1.1) ลูกหนี้รายย่อย (retail)</t>
  </si>
  <si>
    <t xml:space="preserve">     (1.2) ลูกหนี้ธุรกิจขนาดเล็ก (small business customers) </t>
  </si>
  <si>
    <t xml:space="preserve">     (1.4) ลูกหนี้ธนาคารกลาง</t>
  </si>
  <si>
    <t xml:space="preserve">     (1.5) ลูกหนี้ ธพ. และ สถาบันการเงินอื่น (financial institutions)</t>
  </si>
  <si>
    <t xml:space="preserve">     (1.6) ลูกหนี้ที่เป็นนิติบุคคลอื่น </t>
  </si>
  <si>
    <t>(2) สกุลเงินอื่นที่มีนัยสำคัญ</t>
  </si>
  <si>
    <t>(1) สกุลเงินบาท</t>
  </si>
  <si>
    <t>ประมาณการกระแสเงินสดไหลออกสุทธิภายในระยะเวลา 30 วัน</t>
  </si>
  <si>
    <t>ปริมาณกระแสเงินสดไหลออกส่วนที่มากกว่าปริมาณการปล่อยสินเชื่อกลับให้ลูกค้า</t>
  </si>
  <si>
    <t xml:space="preserve">     (2.1) เฉพาะส่วนที่สามารถไถ่ถอนได้ในภาวะวิกฤต</t>
  </si>
  <si>
    <t xml:space="preserve">     (1.2) เงินรับฝากและเงินกู้ยืมที่ไม่ได้รับการคุ้มครองเงินฝาก</t>
  </si>
  <si>
    <t xml:space="preserve">               (2.1.1.1) ส่วนที่ได้รับการคุ้มครองเงินฝาก </t>
  </si>
  <si>
    <t xml:space="preserve">               (2.1.1.2) ส่วนที่ไม่ได้รับการคุ้มครองเงินฝาก</t>
  </si>
  <si>
    <t xml:space="preserve">          (2.1.3) จาก ธพ.</t>
  </si>
  <si>
    <t xml:space="preserve">          (2.1.4) จากสถาบันการเงิน และนิติบุคคลอื่น (ไม่รวม ธพ.)</t>
  </si>
  <si>
    <t xml:space="preserve">               (2.2.1.1) ส่วนที่ได้รับการคุ้มครองเงินฝากเต็มจำนวน</t>
  </si>
  <si>
    <t xml:space="preserve">               (2.2.1.2) ส่วนที่ไม่ได้รับการคุ้มครองเงินฝากเต็มจำนวน</t>
  </si>
  <si>
    <t xml:space="preserve">               (2.2.2.1) ส่วนที่ได้รับการคุ้มครองเงินฝากเต็มจำนวน</t>
  </si>
  <si>
    <t xml:space="preserve">               (2.2.2.2) ส่วนที่ไม่ได้รับการคุ้มครองเงินฝากเต็มจำนวน</t>
  </si>
  <si>
    <t xml:space="preserve">     (9.1) ส่วนที่จะครบกำหนดภายในระยะเวลา 30 วัน</t>
  </si>
  <si>
    <t xml:space="preserve">     (9.3) กระแสเงินสดไหลออกอื่น นอกเหนือจากที่รายงานในข้อ (9.1) และข้อ (9.2) </t>
  </si>
  <si>
    <t xml:space="preserve">     (14.3) ที่ให้แก่ ธพ. อื่น</t>
  </si>
  <si>
    <t xml:space="preserve">          (1.1.1) เฉพาะส่วนที่นับเป็นสินทรัพย์สภาพคล่อง</t>
  </si>
  <si>
    <t xml:space="preserve">          (1.2.1) เฉพาะส่วนที่นับเป็นสินทรัพย์สภาพคล่อง</t>
  </si>
  <si>
    <t xml:space="preserve">          (1.3.1) เฉพาะส่วนที่นับเป็นสินทรัพย์สภาพคล่อง</t>
  </si>
  <si>
    <t xml:space="preserve">          (1.4.1) เฉพาะส่วนที่นับเป็นสินทรัพย์สภาพคล่อง</t>
  </si>
  <si>
    <t xml:space="preserve">          (1.5.1) เฉพาะส่วนที่นับเป็นสินทรัพย์สภาพคล่อง</t>
  </si>
  <si>
    <t xml:space="preserve">          (1.6.1) เฉพาะส่วนที่นับเป็นสินทรัพย์สภาพคล่อง</t>
  </si>
  <si>
    <t xml:space="preserve">          (1.7.1) เฉพาะส่วนที่นับเป็นสินทรัพย์สภาพคล่อง</t>
  </si>
  <si>
    <t xml:space="preserve">          (1.8.1)  เฉพาะส่วนที่นับเป็นสินทรัพย์สภาพคล่อง</t>
  </si>
  <si>
    <t xml:space="preserve">          (1.9.1) เฉพาะส่วนที่นับเป็นสินทรัพย์สภาพคล่อง</t>
  </si>
  <si>
    <t xml:space="preserve">               (2.1.4.1) ส่วนที่ได้รับการคุ้มครองเงินฝาก </t>
  </si>
  <si>
    <t xml:space="preserve">               (2.1.4.2) ส่วนที่ไม่ได้รับการคุ้มครองเงินฝาก</t>
  </si>
  <si>
    <t xml:space="preserve">(3) ตราสารหนี้ที่ได้รับน้ำหนักความเสี่ยง 0% </t>
  </si>
  <si>
    <t xml:space="preserve">(1) ตราสารหนี้ที่ได้รับน้ำหนักความเสี่ยง 20% </t>
  </si>
  <si>
    <t xml:space="preserve">(1) ตราสารหนี้ที่ได้รับน้ำหนักความเสี่ยง 50% </t>
  </si>
  <si>
    <t xml:space="preserve">    (3.1) ซึ่งออก หรือค้ำประกันโดยรัฐบาล </t>
  </si>
  <si>
    <t xml:space="preserve">    (3.2) ซึ่งออก หรือค้ำประกันโดยธนาคารกลาง</t>
  </si>
  <si>
    <t xml:space="preserve">    (3.4) ซึ่งออก หรือค้ำประกันโดย BIS, IMF, ECB, EC หรือธนาคารเพื่อการพัฒนาระหว่างประเทศ (MDBs)</t>
  </si>
  <si>
    <t xml:space="preserve">     (1.1) ซึ่งออก หรือค้ำประกันโดยรัฐบาล </t>
  </si>
  <si>
    <t xml:space="preserve">     (1.4) ซึ่งออก หรือค้ำประกันโดยธนาคารเพื่อการพัฒนาระหว่างประเทศ (MDBs)</t>
  </si>
  <si>
    <t xml:space="preserve">     (1.2) ซึ่งออก หรือค้ำประกันโดยธนาคารกลาง</t>
  </si>
  <si>
    <t>ปริมาณสินทรัพย์สภาพคล่องที่ ธพ. ถือครอง แบ่งตามสกุลเงินที่มีนัยสำคัญ</t>
  </si>
  <si>
    <t xml:space="preserve">     (2.1) เฉพาะส่วนที่เป็นเงินรับฝากที่มีการใช้บริการธนาคารทางอินเตอร์เน็ต (internet banking) </t>
  </si>
  <si>
    <t xml:space="preserve">          (1.2.1) เฉพาะส่วนที่เป็นเงินรับฝากที่มีการใช้บริการธนาคารทางอินเตอร์เน็ต (internet banking) </t>
  </si>
  <si>
    <t>ปริมาณกระแสเงินสดไหลออกซึ่งคำนึงถึงการปล่อยสินเชื่อกลับให้ลูกค้า</t>
  </si>
  <si>
    <t>หมวด (จ) ภาระผูกพันตามสัญญาซึ่ง ธพ. ให้สิทธิในการขยายอายุสัญญาสินเชื่อแก่ลูกค้า</t>
  </si>
  <si>
    <t>ธุรกรรมการแลกเปลี่ยนหลักประกัน (collateral swaps) ที่จะครบกำหนดภายในระยะเวลา 30 วัน</t>
  </si>
  <si>
    <t>กระแสเงินสดไหลออกหรือกระแสเงินสดไหลเข้าทั้งสิ้นจากธุรกรรมการแลกเปลี่ยนหลักประกัน (collateral swaps) ซึ่งจะครบกำหนดภายในระยะเวลา 30 วัน</t>
  </si>
  <si>
    <t xml:space="preserve">    (3.3) ซึ่งออก หรือค้ำประกันโดยองค์กรปกครองส่วนท้องถิ่น องค์การของรัฐและรัฐวิสาหกิจ </t>
  </si>
  <si>
    <t xml:space="preserve">     (1.3) ซึ่งออก หรือค้ำประกันโดยองค์กรปกครองส่วนท้องถิ่น องค์การของรัฐและรัฐวิสาหกิจ </t>
  </si>
  <si>
    <t>(5) ปริมาณเงินสำรองที่ธนาคารกลางที่ ธพ. ต้องดำรงเพิ่มเพื่อปฏิบัติตามกฎหมายขั้นต่ำ</t>
  </si>
  <si>
    <t xml:space="preserve">    (6.3) เงินฝากส่วนที่เกินกว่ายอดหมุนเวียนเพื่อธุรกรรมด้านปฏิบัติการ (excess balances)</t>
  </si>
  <si>
    <t xml:space="preserve">    (6.1) บัญชี vostro</t>
  </si>
  <si>
    <t xml:space="preserve">     (1.1) คู่สัญญาเป็นธนาคารกลาง</t>
  </si>
  <si>
    <t xml:space="preserve">     (2.1) คู่สัญญาเป็นธนาคารกลาง</t>
  </si>
  <si>
    <t xml:space="preserve">     (3.1) คู่สัญญาเป็นธนาคารกลาง</t>
  </si>
  <si>
    <t xml:space="preserve">     (4.1) คู่สัญญาเป็นธนาคารกลาง</t>
  </si>
  <si>
    <t>(4) หลักประกันส่วนเกินที่คู่สัญญาวางไว้เพื่อธุรกรรมอนุพันธ์และธุรกรรมการกู้ยืมแบบมีหลักประกันอื่น ซึ่งคู่สัญญามีสิทธิเรียกคืนตามสัญญา</t>
  </si>
  <si>
    <t>(5) หลักประกันที่ ธพ. ต้องวางเพิ่มตามสัญญาของธุรกรรมอนุพันธ์และธุรกรรมการกู้ยืมแบบมีหลักประกันอื่น แต่คู่สัญญายังมิได้ใช้สิทธิในการเรียกหลักประกันดังกล่าว</t>
  </si>
  <si>
    <t>(6) กระแสเงินสดไหลออกเนื่องจากคู่สัญญามีสิทธิตามสัญญาในการแลกเปลี่ยนสินทรัพย์ที่ใช้เป็นหลักประกัน</t>
  </si>
  <si>
    <t xml:space="preserve">     (9.2) ส่วนที่ครบกำหนดเกินกว่า 30 วัน แต่ให้สิทธิซึ่งมีผลให้สามารถเลื่อนระยะเวลาครบกำหนดให้เร็วขึ้นเป็นภายในระยะเวลา 30 วัน</t>
  </si>
  <si>
    <t xml:space="preserve">     (12.2)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 </t>
  </si>
  <si>
    <t xml:space="preserve">     (13.2)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</si>
  <si>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>หมวด (ง) ภาระผูกพันที่มีสัญญา</t>
  </si>
  <si>
    <t>หมวด (ก) สินทรัพย์สภาพคล่องชั้นที่ 1</t>
  </si>
  <si>
    <t>ปริมาณสินทรัพย์สภาพคล่องชั้นที่ 1</t>
  </si>
  <si>
    <t xml:space="preserve">การปรับมูลค่าสินทรัพย์สภาพคล่องชั้นที่ 1 </t>
  </si>
  <si>
    <t>ปริมาณสินทรัพย์สภาพคล่องชั้นที่ 1 หลังการปรับมูลค่า</t>
  </si>
  <si>
    <t xml:space="preserve">หมวด (ข) สินทรัพย์สภาพคล่องชั้นที่ 2A </t>
  </si>
  <si>
    <t>ปริมาณสินทรัพย์สภาพคล่องชั้นที่ 2A</t>
  </si>
  <si>
    <t>การปรับมูลค่าสินทรัพย์สภาพคล่องชั้นที่ 2A</t>
  </si>
  <si>
    <t>ปริมาณสินทรัพย์สภาพคล่องชั้นที่ 2A หลังการปรับมูลค่า</t>
  </si>
  <si>
    <t>ส่วนเกินเพดานสินทรัพย์สภาพคล่องชั้นที่ 2</t>
  </si>
  <si>
    <t>หมวด (ค) สินทรัพย์สภาพคล่องชั้นที่ 2B</t>
  </si>
  <si>
    <t>ปริมาณสินทรัพย์สภาพคล่องชั้นที่ 2B</t>
  </si>
  <si>
    <t>การปรับมูลค่าสินทรัพย์สภาพคล่องชั้นที่ 2B</t>
  </si>
  <si>
    <t>ปริมาณสินทรัพย์สภาพคล่องชั้นที่ 2B หลังการปรับมูลค่า</t>
  </si>
  <si>
    <r>
      <t>ส่วนเกินเพดานสินทรัพย์สภาพคล่องชั้นที่ 2</t>
    </r>
    <r>
      <rPr>
        <sz val="18"/>
        <color indexed="8"/>
        <rFont val="Angsana New"/>
        <family val="1"/>
      </rPr>
      <t>B</t>
    </r>
  </si>
  <si>
    <t>หมวด (ช) สินทรัพย์สภาพคล่องแบ่งตามสกุลเงินที่มีนัยสำคัญ</t>
  </si>
  <si>
    <t xml:space="preserve">          (2.1.2)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</si>
  <si>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(2.2.2)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</si>
  <si>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(6) เงินรับฝากและเงินกู้ยืมที่มีลักษณะคล้ายเงินรับฝากและเงินกู้ยืมเพื่อธุรกรรมด้านปฏิบัติการ (operational deposits) แต่จัดประเภทเป็นเงินรับฝากและเงินกู้ยืมที่มิใช่เพื่อธุรกรรมด้านปฏิบัติการ (non-operational deposits) ซึ่งได้รายงานในหัวข้อ (2.2)
</t>
  </si>
  <si>
    <t xml:space="preserve">     (3.1) หลักประกันที่เป็นเงินสดและสินทรัพย์สภาพคล่องชั้นที่ 1</t>
  </si>
  <si>
    <t xml:space="preserve">หมวด (ฉ) ภาระผูกพันอื่น ทั้งที่มีสัญญาและไม่มีสัญญา </t>
  </si>
  <si>
    <t xml:space="preserve">     (1.7) เฉพาะส่วนที่เป็นเงินรับชำระคืนเงินให้สินเชื่อที่เป็น call loan ซึ่งได้รายงานในข้อ (1.1) ถึง (1.6) </t>
  </si>
  <si>
    <t xml:space="preserve">     (1.8) ลูกหนี้ที่เป็นบริษัทในกลุ่มธุรกิจทางการเงินเดียวกัน (intra-group transaction) </t>
  </si>
  <si>
    <t xml:space="preserve">          (1.8.1) กระแสเงินสดไหลเข้าสุทธิจากธุรกรรมระหว่างบริษัทในกลุ่มธุรกิจทางการเงินเดียวกัน (net intra-group inflow)</t>
  </si>
  <si>
    <t>หมวด (ค) 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</si>
  <si>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</si>
  <si>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หมวด (ก) 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</si>
  <si>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</si>
  <si>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(4) กรณีหลักประกันเป็นสินทรัพย์ชั้นอื่นที่ไม่เข้าข่ายเป็นสินทรัพย์สภาพคล่องชั้นที่ 1 สินทรัพย์สภาพคล่องชั้นที่ 2A หรือ 2B</t>
  </si>
  <si>
    <t xml:space="preserve">     (1.1) กรณีหลักประกันเป็นสินทรัพย์สภาพคล่องชั้นที่ 1</t>
  </si>
  <si>
    <t xml:space="preserve">     (1.2) กรณีหลักประกันเป็นสินทรัพย์สภาพคล่องชั้นที่ 2A
</t>
  </si>
  <si>
    <t xml:space="preserve">     (1.3) กรณีหลักประกันเป็นสินทรัพย์สภาพคล่องชั้นที่ 2B</t>
  </si>
  <si>
    <t xml:space="preserve">     (1.4)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</si>
  <si>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(1.5)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</si>
  <si>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(2.2) กรณีหลักประกันเป็นสินทรัพย์สภาพคล่องชั้นที่ 2A</t>
  </si>
  <si>
    <t xml:space="preserve">     (2.3) กรณีหลักประกันเป็นสินทรัพย์สภาพคล่องชั้นที่ 2B</t>
  </si>
  <si>
    <t xml:space="preserve">     (2.4)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</si>
  <si>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</si>
  <si>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(1.1) ให้ยืมสินทรัพย์สภาพคล่องชั้นที่ 1 แลกกับการยืมสินทรัพย์สภาพคล่องชั้นที่ 1</t>
  </si>
  <si>
    <t xml:space="preserve">     (1.2) ให้ยืมสินทรัพย์สภาพคล่องชั้นที่ 1 แลกกับการยืมสินทรัพย์สภาพคล่องชั้นที่ 2A</t>
  </si>
  <si>
    <t xml:space="preserve">     (1.3) ให้ยืมสินทรัพย์สภาพคล่องชั้นที่ 1 แลกกับการยืมสินทรัพย์สภาพคล่องชั้นที่ 2B</t>
  </si>
  <si>
    <t xml:space="preserve">     (1.4)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</si>
  <si>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(1.5) ให้ยืมสินทรัพย์สภาพคล่องชั้นที่ 2A แลกกับการยืมสินทรัพย์สภาพคล่องชั้นที่ 1</t>
  </si>
  <si>
    <t xml:space="preserve">     (1.6) ให้ยืมสินทรัพย์สภาพคล่องชั้นที่ 2A แลกกับการยืมสินทรัพย์สภาพคล่องชั้นที่ 2A</t>
  </si>
  <si>
    <t xml:space="preserve">     (1.7) ให้ยืมสินทรัพย์สภาพคล่องชั้นที่ 2A แลกกับการยืมสินทรัพย์สภาพคล่องชั้นที่ 2B</t>
  </si>
  <si>
    <t xml:space="preserve">     (1.8)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</si>
  <si>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(1.9) ให้ยืมสินทรัพย์สภาพคล่องชั้นที่ 2B แลกกับการยืมสินทรัพย์สภาพคล่องชั้นที่ 1</t>
  </si>
  <si>
    <t>การปรับมูลค่าสินทรัพย์สภาพคล่องชั้นที่ 1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</si>
  <si>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2A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</si>
  <si>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2B จากธุรกรรมการแลกเปลี่ยนหลักประกัน (collateral swaps) ที่จะครบกำหนดภายในระยะเวลา 30 วัน</t>
  </si>
  <si>
    <t xml:space="preserve">     (15.3) ที่ให้แก่สถาบันการเงินอื่น </t>
  </si>
  <si>
    <t xml:space="preserve">     (16.3) ที่ให้แก่สถาบันการเงินอื่น </t>
  </si>
  <si>
    <t xml:space="preserve">     (2.1) กรณีหลักประกันเป็นสินทรัพย์สภาพคล่องชั้นที่ 1</t>
  </si>
  <si>
    <t xml:space="preserve">          เฉพาะส่วนที่นับเป็นสินทรัพย์สภาพคล่อง</t>
  </si>
  <si>
    <t xml:space="preserve">           (1.2.1) เฉพาะส่วนที่นับเป็นสินทรัพย์สภาพคล่อง</t>
  </si>
  <si>
    <t xml:space="preserve">           (1.3.1) เฉพาะส่วนที่นับเป็นสินทรัพย์สภาพคล่อง</t>
  </si>
  <si>
    <t>ส่วนที่ 3 : ธุรกรรมการแลกเปลี่ยนหลักประกัน  (collateral swaps) ที่จะครบกำหนดภายในระยะเวลา 30 วัน</t>
  </si>
  <si>
    <t>ราคาตลาดของสินทรัพย์ที่ยืม</t>
  </si>
  <si>
    <t>ราคาตลาดของสินทรัพย์ที่ให้ยืม</t>
  </si>
  <si>
    <t xml:space="preserve">               (2.1.2.1) ส่วนที่ได้รับการคุ้มครองเงินฝาก </t>
  </si>
  <si>
    <t xml:space="preserve">               (2.1.2.2) ส่วนที่ไม่ได้รับการคุ้มครองเงินฝาก</t>
  </si>
  <si>
    <t xml:space="preserve">          (1.5.1) เงินฝากเพื่อธุรกรรมด้านปฏิบัติการ (operational deposits) ที่ฝากไว้ที่ ธพ. และสถาบันการเงินอื่น</t>
  </si>
  <si>
    <t>(1) กรณีหลักประกันเป็นสินทรัพย์สภาพคล่องชั้นที่ 1</t>
  </si>
  <si>
    <t>(2) กรณีหลักประกันเป็นสินทรัพย์สภาพคล่องชั้นที่ 2A</t>
  </si>
  <si>
    <t>(3) กรณีหลักประกันเป็นสินทรัพย์สภาพคล่องชั้นที่ 2B</t>
  </si>
  <si>
    <t xml:space="preserve">     (2.4) การเปิดฐานะชอร์ต (short position) ของลูกค้าซึ่ง ธพ. ให้กู้ยืมหลักทรัพย์ที่นำมาจากบัญชีลูกค้าอื่น</t>
  </si>
  <si>
    <t xml:space="preserve">               (2.1.3.1) ส่วนที่ได้รับการคุ้มครองเงินฝาก </t>
  </si>
  <si>
    <t xml:space="preserve">               (2.1.3.2) ส่วนที่ไม่ได้รับการคุ้มครองเงินฝาก</t>
  </si>
  <si>
    <t>หมวด (ซ) กระแสเงินสดไหลออกทั้งสิ้นแบ่งตามสกุลเงินที่มีนัยสำคัญ</t>
  </si>
  <si>
    <t>หมวด (จ) กระแสเงินสดไหลเข้าทั้งสิ้นแบ่งตามสกุลเงินที่มีนัยสำคัญ</t>
  </si>
  <si>
    <t>(2) เงินฝากและเงินสำรองที่ธนาคารกลาง</t>
  </si>
  <si>
    <t xml:space="preserve">          (2.2.3) จาก ธพ.</t>
  </si>
  <si>
    <t xml:space="preserve">          (2.2.4) จากสถาบันการเงิน และนิติบุคคลอื่น (ไม่รวม ธพ.)</t>
  </si>
  <si>
    <t>(3) กระแสเงินสดไหลเข้าจากตราสารหนี้ที่จะครบกำหนดภายในระยะเวลา 30 วัน</t>
  </si>
  <si>
    <t xml:space="preserve">     (1.4) การเปิดฐานะชอร์ต (short position) ของ ธพ. โดยใช้หลักทรัพย์ของลูกค้าที่นำมาวางไว้เป็นหลักประกันกับ ธพ.</t>
  </si>
  <si>
    <t xml:space="preserve">     (1.2) ธุรกรรมที่เกี่ยวกับบริการทางการเงินเพื่อการค้า (trade finance-related obligations)</t>
  </si>
  <si>
    <t>แบบรายงานการดำรงสินทรัพย์สภาพคล่องเพื่อรองรับสถานการณ์ด้านสภาพคล่องที่มีความรุนแรง (Liquidity Coverage Ratio - LCR)</t>
  </si>
  <si>
    <t xml:space="preserve">(4) ตราสารหนี้ที่ไม่ได้รับน้ำหนักความเสี่ยง 0% </t>
  </si>
  <si>
    <t>(3) ตั๋วแลกเงินหรือตั๋วสัญญาใช้เงินซึ่งออกโดยสถาบันการเงินเฉพาะกิจ</t>
  </si>
  <si>
    <t>Check: row 341 ≤ row 340</t>
  </si>
  <si>
    <t>Check: row 344 ≤ row 343</t>
  </si>
  <si>
    <t>Check: row 347 ≤ row 346</t>
  </si>
  <si>
    <t>Check: row 350 ≤ row 349</t>
  </si>
  <si>
    <t>Check: row 353 ≤ row 352</t>
  </si>
  <si>
    <t>Check: row 356 ≤ row 355</t>
  </si>
  <si>
    <t>Check: row 359 ≤ row 358</t>
  </si>
  <si>
    <t>Check: row 362 ≤ row 361</t>
  </si>
  <si>
    <t>Check: row 365 ≤ row 364</t>
  </si>
  <si>
    <t>Check: row 368 ≤ row 367</t>
  </si>
  <si>
    <t>Check: row 371 ≤ row 370</t>
  </si>
  <si>
    <t>Check: row 374 ≤ row 373</t>
  </si>
  <si>
    <t>Check: row 377 ≤ row 376</t>
  </si>
  <si>
    <t>Check: row 380 ≤ row 379</t>
  </si>
  <si>
    <t xml:space="preserve">          (1.5.2) กรณีเงินฝากหรือการชำระหนี้อื่นซึ่งครบกำหนดใน 30 วัน</t>
  </si>
  <si>
    <t xml:space="preserve">     (1.1)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accounts)</t>
  </si>
  <si>
    <t xml:space="preserve">     (1.3)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และไม่ใช่บัญชีที่ลูกค้ามีความสัมพันธ์กับ ธพ. (non-relationship accounts)</t>
  </si>
  <si>
    <t xml:space="preserve">     (1.2)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แต่เป็นบัญชีที่ลูกค้ามีความสัมพันธ์กับ ธพ. (relationship accounts) ซึ่งทำให้ความน่าจะเป็นในการถอนเงินออกเป็นไปได้ยาก </t>
  </si>
  <si>
    <t xml:space="preserve">          (1.1.1)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accounts)</t>
  </si>
  <si>
    <t xml:space="preserve">          (1.1.2)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แต่เป็นบัญชีที่ลูกค้ามีความสัมพันธ์กับ ธพ. (relationship accounts) ซึ่งทำให้ความน่าจะเป็นในการถอนเงินออกเป็นไปได้ยาก</t>
  </si>
  <si>
    <t xml:space="preserve">          (1.1.3)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และไม่ใช่บัญชีที่ลูกค้ามีความสัมพันธ์กับ ธพ. (non-relationship accounts)</t>
  </si>
  <si>
    <t xml:space="preserve">     (1.1) วงเงินที่ยังไม่ได้เบิกใช้ซึ่งสามารถยกเลิกได้โดยไม่มีเงื่อนไข (unconditionally revocable uncommitted facilities)</t>
  </si>
  <si>
    <t>Check: row 274 ≤ row 273</t>
  </si>
  <si>
    <t>Check: row 277 ≤ row 276</t>
  </si>
  <si>
    <r>
      <t>(1) การรับชำระคืนเงินให้</t>
    </r>
    <r>
      <rPr>
        <b/>
        <sz val="18"/>
        <rFont val="Angsana New"/>
        <family val="1"/>
      </rPr>
      <t>สินเชื่อและเงินฝาก</t>
    </r>
    <r>
      <rPr>
        <b/>
        <sz val="18"/>
        <color indexed="8"/>
        <rFont val="Angsana New"/>
        <family val="1"/>
      </rPr>
      <t>จาก</t>
    </r>
    <r>
      <rPr>
        <b/>
        <sz val="18"/>
        <rFont val="Angsana New"/>
        <family val="1"/>
      </rPr>
      <t>คู่สัญญาที่มีคุณภาพดี (fully performing loans) ที่จะครบกำหนดภายในระยะเวลา 30 วัน</t>
    </r>
  </si>
  <si>
    <t>กระแสเงินสดไหลเข้าจากการรับชำระคืนเงินให้สินเชื่อจากลูกหนี้ที่มีคุณภาพดี (fully performing loans) ที่จะครบกำหนดภายในระยะเวลา 30 วัน</t>
  </si>
  <si>
    <t>หมวด (ค) ภาระผูกพันที่มีสัญญา</t>
  </si>
  <si>
    <t xml:space="preserve">     (1.3) รายการค้ำประกัน รับรอง อาวัล เล็ตเตอร์ออฟเครดิต ที่ไม่เกี่ยวข้องกับบริการทางการเงินเพื่อการค้า (Guarantees L/C unrelated to trade finance obligations)</t>
  </si>
  <si>
    <t>หมวด (ข) กระแสเงินสดไหลเข้าจากการรับชำระคืนเงินให้สินเชื่อจากลูกหนี้ที่มีคุณภาพดี (fully performing loans) ที่จะครบกำหนดภายในระยะเวลา 30 วัน</t>
  </si>
  <si>
    <t>ส่วนที่ 2.1 : ประมาณการกระแสเงินสดไหลออก (expected cash outflows)</t>
  </si>
  <si>
    <t>ส่วนที่ 2.2 : ประมาณการกระแสเงินสดไหลเข้า (expected cash inflows)</t>
  </si>
  <si>
    <t xml:space="preserve">    (4.1) ตราสารหนี้สกุลเงินบาทที่ออกหรือค้ำประกันโดยรัฐบาลไทย ธปท. หรือ ตราสารหนี้ที่ออกเป็นสกุลเงินท้องถิ่นโดยรัฐบาล ธนาคารกลางของประเทศที่ ธพ. จดทะเบียนในประเทศไทยไปมีสาขาจัดตั้งอยู่</t>
  </si>
  <si>
    <t xml:space="preserve">    (4.2) ตราสารหนี้สกุลเงินต่างประเทศที่ออกหรือค้ำประกันโดยรัฐบาลไทย ธปท. หรือ ออกโดยรัฐบาล ธนาคารกลางของประเทศที่ ธพ. จดทะเบียนในประเทศไทยไปมีสาขาจัดตั้งอยู่ โดยจำกัดให้นับได้ไม่เกินกระแสเงินสดไหลออกสุทธิ (stressed net cash outflow) ในสกุลเงินต่างประเทศดังกล่าวซึ่งเกิดจากการทำธุรกรรมของ ธพ. ในประเทศนั้น </t>
  </si>
  <si>
    <t xml:space="preserve">(3) ตั๋วสัญญาใช้เงินซึ่งออกโดยกระทรวงการคลัง </t>
  </si>
  <si>
    <t xml:space="preserve">(4) ตราสารหนี้ที่ออกโดยรัฐวิสาหกิจหรือสถาบันการเงินเฉพาะกิจที่กระทรวงการคลังไม่ค้ำประกันเงินต้นและดอกเบี้ย และตราสารหรือผู้ออกต้องได้รับอันดับเครดิตตั้งแต่ A ขึ้นไป กรณีไม่มีการจัดอันดับเครดิตต้องมีสถานะการดำเนินงานเป็น "ไม่มีปัญหา" ตามที่ สคร. กำหนด   </t>
  </si>
  <si>
    <t>(5) หุ้นกู้มีประกัน (covered bond) ที่ได้รับอันดับเครดิตตั้งแต่ AA- ขึ้นไป</t>
  </si>
  <si>
    <t>หมวด (ฉ) สินทรัพย์สภาพคล่องทั้งหมดของสาขาในต่างประเทศของ ธพ. จดทะเบียนในประเทศไทย</t>
  </si>
  <si>
    <t>(1) ปริมาณสินทรัพย์สภาพคล่องทั้งหมดของสาขาในต่างประเทศของ ธพ. จดทะเบียนในประเทศไทย ซึ่งได้รายงานในหมวด (ก) (ข) และ (ค)</t>
  </si>
  <si>
    <t>กระแสเงินสดไหลออกเนื่องจากรายการภาระผูกพันอื่น ทั้งที่มีสัญญาและไม่มีสัญญา</t>
  </si>
  <si>
    <t>กระแสเงินสดไหลออกทั้งสิ้นจากภาระผูกพันที่มีสัญญา</t>
  </si>
  <si>
    <t>(3) กระแสเงินสดไหลออกอื่นที่ ธปท. กำหนดให้ได้รับอัตราการไหลออก 100% ได้แก่ เงินรับฝากหรือเงินกู้ยืมอื่นที่จะครบกำหนดใน 30 วัน  เจ้าหนี้ค้างจ่ายที่เกิดจากการซื้อหลักทรัพย์ซึ่งอยู่ระหว่างรอการส่งมอบ และรายการอื่นที่ ธปท. กำหนดเพิ่มเติม</t>
  </si>
  <si>
    <t>กระแสเงินสดไหลเข้าจากภาระผูกพันที่มีสัญญา</t>
  </si>
  <si>
    <t>(2) การรับชำระคืนเงินให้สินเชื่ออื่นที่ ธปท. กำหนดให้ได้รับอัตราการไหลเข้า 100% ได้แก่ เงินให้สินเชื่อ soft loan  ลูกหนี้ค้างรับที่เกิดจากการขายหลักทรัพย์ซึ่งอยู่ระหว่างรอการส่งมอบ  รายการเงินสดระหว่างเรียกเก็บ และรายการอื่นที่ ธปท. กำหนดเพิ่มเติม</t>
  </si>
  <si>
    <t xml:space="preserve">     (2.1) การรับซื้อคืนตราสารหนี้ (debt-buy back requests) และธุรกรรมซับซ้อน (structured products)</t>
  </si>
  <si>
    <t xml:space="preserve">          (2.1.2) กรณี ธพ. หรือบริษัทในกลุ่มธุรกิจทางการเงินทำหน้าที่เป็นผู้ค้าตราสารหนี้ (dealer) หรือเป็นผู้สร้างสภาพคล่องในตลาด (market maker)</t>
  </si>
  <si>
    <t xml:space="preserve">     (2.2) การให้ความช่วยเหลือกองทุน (managed funds) ที่บริหารโดยบริษัทในกลุ่มธุรกิจทางการเงิน</t>
  </si>
  <si>
    <t xml:space="preserve">     (2.3) การให้ความช่วยเหลือสภาพคล่องแก่ joint venture และ minority investment</t>
  </si>
  <si>
    <t>(4) เงินรับฝากและเงินกู้ยืมรายย่อยของสาขาหรือบริษัทลูก (subsidiaries) ของ ธพ. ที่จัดตั้งอยู่ในต่างประเทศซึ่งใช้อัตราการไหลออกตามที่หน่วยงานกำกับดูแลในประเทศนั้นกำหนด</t>
  </si>
  <si>
    <t xml:space="preserve">(3) เงินรับฝากและเงินกู้ยืมอื่น </t>
  </si>
  <si>
    <t xml:space="preserve">     (3.1)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ดอกเบี้ยรับของลูกค้าในช่วงระหว่างวันที่ฝากจนถึงวันที่ถอนอย่างมีนัยสำคัญ  </t>
  </si>
  <si>
    <t xml:space="preserve">     (3.2) เงินรับฝากและเงินกู้ยืมที่มีเงื่อนไขห้ามไถ่ถอนก่อนกำหนด และไม่มีพฤติกรรมการไถ่ถอนก่อนกำหนด</t>
  </si>
  <si>
    <t xml:space="preserve">     (3.3) เงินรับฝากและเงินกู้ยืมซึ่งลูกค้าไม่มีสิทธิในการไถ่ถอนภายในระยะเวลา 30 วัน หรือ เงินรับฝากและเงินกู้ยืมที่มีกำหนดการชำระคืนมากกว่า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ซึ่งผู้ฝากมีสิทธิไถ่ถอนก่อนกำหนดแต่มีค่าปรับในจำนวนที่กระทบต่อเงินต้นของลูกค้าอย่างมีนัยสำคัญ  </t>
  </si>
  <si>
    <t xml:space="preserve">     (1.3) เงินรับฝากและเงินกู้ยืมอื่น </t>
  </si>
  <si>
    <t xml:space="preserve">          (1.3.1)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ดอกเบี้ยรับของลูกค้าในช่วงระหว่างวันที่ฝากจนถึงวันที่ถอนอย่างมีนัยสำคัญ  </t>
  </si>
  <si>
    <t xml:space="preserve">          (1.3.2) เงินรับฝากและเงินกู้ยืมที่มีเงื่อนไขห้ามไถ่ถอนก่อนกำหนด และไม่มีพฤติกรรมการไถ่ถอนก่อนกำหนด</t>
  </si>
  <si>
    <t xml:space="preserve">          (1.3.3) เงินรับฝากและเงินกู้ยืมซึ่งลูกค้าไม่มีสิทธิในการไถ่ถอนภายในระยะเวลา 30 วัน หรือ เงินรับฝากและเงินกู้ยืมที่มีกำหนดการชำระคืนมากกว่า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ซึ่งผู้ฝากมีสิทธิไถ่ถอนก่อนกำหนดแต่มีค่าปรับในจำนวนที่กระทบต่อเงินต้นของลูกค้าอย่างมีนัยสำคัญ  </t>
  </si>
  <si>
    <t xml:space="preserve">     (1.4) เงินรับฝากและเงินกู้ยืมธุรกิจขนาดเล็กของสาขาหรือบริษัทลูก (subsidiaries) ของ ธพ. ที่ตั้งอยู่ในต่างประเทศซึ่งใช้อัตราการไหลออกตามที่หน่วยงานกำกับดูแลในประเทศนั้นกำหนด</t>
  </si>
  <si>
    <t xml:space="preserve">     (2.3) เงินรับฝากและเงินกู้ยืมที่มิใช่เพื่อธุรกรรมด้านปฏิบัติการอื่น</t>
  </si>
  <si>
    <t xml:space="preserve">               (2.3.2.2)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</si>
  <si>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     (2.3.2.3) จาก ธพ. สถาบันการเงิน และนิติบุคคลอื่น</t>
  </si>
  <si>
    <t xml:space="preserve">               (2.2.5.1) กระแสเงินสดไหลออกสุทธิจากธุรกรรมระหว่างบริษัทในกลุ่มธุรกิจทางการเงินเดียวกัน (net intra-group outflow)</t>
  </si>
  <si>
    <t xml:space="preserve">          (2.3.1) เงินรับฝากและเงินกู้ยืมที่มีเงื่อนไขห้ามไถ่ถอนก่อนกำหนด และไม่มีพฤติกรรมการไถ่ถอนก่อนกำหนด</t>
  </si>
  <si>
    <t xml:space="preserve">               (2.3.1.2)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</si>
  <si>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     (2.3.1.3) จาก ธพ. สถาบันการเงิน และนิติบุคคลอื่น</t>
  </si>
  <si>
    <t xml:space="preserve">          (2.3.2) เงินรับฝากและเงินกู้ยืมจากลูกค้าที่เป็นนิติบุคคลซึ่งไม่มีสิทธิในการไถ่ถอนภายในระยะเวลา 30 วัน </t>
  </si>
  <si>
    <t xml:space="preserve">          (2.2.5) จากบริษัทในกลุ่มธุรกิจทางการเงินเดียวกัน (intra-group transaction) </t>
  </si>
  <si>
    <t>(2) ตราสารหนี้ธุรกิจเอกชนที่ไม่ใช่สถาบันการเงิน (non-financial corporates) ที่ได้รับอันดับเครดิตตั้งแต่  AA- ขึ้นไป</t>
  </si>
  <si>
    <t>(2) ตราสารหนี้ธุรกิจเอกชนที่ไม่ใช่สถาบันการเงิน (non-financial corporates) ที่ได้รับอันดับเครดิต A ถึง A+</t>
  </si>
  <si>
    <t>Check: row 162 ≤ sum of rows 160 to 161</t>
  </si>
  <si>
    <t>Check: row 167 ≤ sum of rows 165 to 166</t>
  </si>
  <si>
    <t>Check: row 173 ≤ sum of rows 170 to 172</t>
  </si>
  <si>
    <t>Check: row 280 ≤ row 279</t>
  </si>
  <si>
    <t>Check: row 383 ≤ row 382</t>
  </si>
  <si>
    <t xml:space="preserve">     (1.10) ให้ยืมสินทรัพย์สภาพคล่องชั้นที่ 2B แลกกับการยืมสินทรัพย์สภาพคล่องชั้นที่ 2A</t>
  </si>
  <si>
    <t xml:space="preserve">          (1.10.1) เฉพาะส่วนที่นับเป็นสินทรัพย์สภาพคล่อง</t>
  </si>
  <si>
    <t xml:space="preserve">     (1.11) ให้ยืมสินทรัพย์สภาพคล่องชั้นที่ 2B แลกกับการยืมสินทรัพย์สภาพคล่องชั้นที่ 2B</t>
  </si>
  <si>
    <t xml:space="preserve">          (1.11.1) เฉพาะส่วนที่นับเป็นสินทรัพย์สภาพคล่อง</t>
  </si>
  <si>
    <t xml:space="preserve">     (1.12)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</si>
  <si>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     (1.12.1)  เฉพาะส่วนที่นับเป็นสินทรัพย์สภาพคล่อง</t>
  </si>
  <si>
    <t xml:space="preserve">     (1.13)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1</t>
  </si>
  <si>
    <t xml:space="preserve">          (1.13.1) เฉพาะส่วนที่นับเป็นสินทรัพย์สภาพคล่อง</t>
  </si>
  <si>
    <t xml:space="preserve">     (1.14)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2A</t>
  </si>
  <si>
    <t xml:space="preserve">          (1.14.1) เฉพาะส่วนที่นับเป็นสินทรัพย์สภาพคล่อง</t>
  </si>
  <si>
    <t xml:space="preserve">     (1.15)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2B</t>
  </si>
  <si>
    <t xml:space="preserve">          (1.15.1) เฉพาะส่วนที่นับเป็นสินทรัพย์สภาพคล่อง</t>
  </si>
  <si>
    <t xml:space="preserve">     (1.16)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</si>
  <si>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(2.1) ให้ยืมสินทรัพย์สภาพคล่องชั้นที่ 1 แลกกับการยืมสินทรัพย์สภาพคล่องชั้นที่ 1 </t>
  </si>
  <si>
    <t xml:space="preserve">     (2.2) ให้ยืมสินทรัพย์สภาพคล่องชั้นที่ 1 แลกกับการยืมสินทรัพย์สภาพคล่องชั้นที่ 2A</t>
  </si>
  <si>
    <t xml:space="preserve">     (2.3) ให้ยืมสินทรัพย์สภาพคล่องชั้นที่ 1 แลกกับการยืมสินทรัพย์สภาพคล่องชั้นที่ 2B</t>
  </si>
  <si>
    <t xml:space="preserve">     (2.4)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</si>
  <si>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(2.5) ให้ยืมสินทรัพย์สภาพคล่องชั้นที่ 2A แลกกับการยืมสินทรัพย์สภาพคล่องชั้นที่ 1 </t>
  </si>
  <si>
    <t xml:space="preserve">     (2.6) ให้ยืมสินทรัพย์สภาพคล่องชั้นที่ 2A แลกกับการยืมสินทรัพย์สภาพคล่องชั้นที่ 2A</t>
  </si>
  <si>
    <t xml:space="preserve">     (2.7) ให้ยืมสินทรัพย์สภาพคล่องชั้นที่ 2A แลกกับการยืมสินทรัพย์สภาพคล่องชั้นที่ 2B</t>
  </si>
  <si>
    <t xml:space="preserve">     (2.8)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</si>
  <si>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(2.9) ให้ยืมสินทรัพย์สภาพคล่องชั้นที่ 2B แลกกับการยืมสินทรัพย์สภาพคล่องชั้นที่ 1</t>
  </si>
  <si>
    <t xml:space="preserve">     (2.10) ให้ยืมสินทรัพย์สภาพคล่องชั้นที่ 2B แลกกับการยืมสินทรัพย์สภาพคล่องชั้นที่ 2A</t>
  </si>
  <si>
    <t xml:space="preserve">     (2.11) ให้ยืมสินทรัพย์สภาพคล่องชั้นที่ 2B แลกกับการยืมสินทรัพย์สภาพคล่องชั้นที่ 2B</t>
  </si>
  <si>
    <t xml:space="preserve">     (2.12)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</si>
  <si>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(2.13)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1</t>
  </si>
  <si>
    <t xml:space="preserve">     (2.14)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2A</t>
  </si>
  <si>
    <t xml:space="preserve">     (2.15)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2B</t>
  </si>
  <si>
    <t xml:space="preserve">     (2.16)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</si>
  <si>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     (2.1.1) กรณี ธพ. หรือบริษัทในกลุ่มธุรกิจทางการเงินไม่ได้ทำหน้าที่เป็นผู้ค้าตราสารหนี้ (dealer) หรือเป็นผู้สร้างสภาพคล่องในตลาด (market maker)</t>
  </si>
  <si>
    <t xml:space="preserve">     (3.2) คู่สัญญาเป็นรัฐบาล ลูกหนี้ธนาคารเพื่อการพัฒนาระหว่างประเทศ (MDBs) หรือองค์กรปกครองส่วนท้องถิ่น องค์การของรัฐและรัฐวิสาหกิจที่ได้รับน้ำหนักความเสี่ยง 20% หรือดีกว่า</t>
  </si>
  <si>
    <t xml:space="preserve">     (4.2) คู่สัญญาเป็นรัฐบาล ลูกหนี้ธนาคารเพื่อการพัฒนาระหว่างประเทศ (MDBs) หรือองค์กรปกครองส่วนท้องถิ่น องค์การของรัฐและรัฐวิสาหกิจที่ได้รับน้ำหนักความเสี่ยง 20% หรือดีกว่า</t>
  </si>
  <si>
    <t>Check: row 150 ≤ sum of rows 131 to 133</t>
  </si>
  <si>
    <t>Check: row 152 ≤ sum of rows 131 to 133</t>
  </si>
  <si>
    <t>Check: row 154 ≤ sum of rows 126 to 127, 129 to 133</t>
  </si>
  <si>
    <t xml:space="preserve">          (2.1.1) จากธุรกิจเอกชนที่ไม่ใช่สถาบันการเงิน (non-financial corporates)</t>
  </si>
  <si>
    <t xml:space="preserve">          (2.2.1) จากธุรกิจเอกชนที่ไม่ใช่สถาบันการเงิน (non-financial corporates)</t>
  </si>
  <si>
    <t xml:space="preserve">               (2.3.1.1) จากธุรกิจเอกชนที่ไม่ใช่สถาบันการเงิน (non-financial corporates)</t>
  </si>
  <si>
    <t xml:space="preserve">               (2.3.2.1) จากธุรกิจเอกชนที่ไม่ใช่สถาบันการเงิน (non-financial corporates)</t>
  </si>
  <si>
    <t xml:space="preserve">     (12.1) ลูกค้าเป็นธุรกิจเอกชนที่ไม่ใช่สถาบันการเงิน (non-financial corporates)</t>
  </si>
  <si>
    <t xml:space="preserve">     (13.1) ลูกค้าเป็นธุรกิจเอกชนที่ไม่ใช่สถาบันการเงิน (non-financial corporates)</t>
  </si>
  <si>
    <t>(4) คู่สัญญาเป็นธุรกิจเอกชนที่ไม่ใช่สถาบันการเงิน (non-financial corporates)</t>
  </si>
  <si>
    <t xml:space="preserve">     (1.3) ลูกหนี้ธุรกิจเอกชนที่ไม่ใช่สถาบันการเงิน (non-financial corporates) </t>
  </si>
  <si>
    <t>(2) เงินรับฝากและเงินกู้ยืมจากนิติบุคคลอื่นที่ไม่ใช่ธุรกิจขนาดเล็ก (wholesale customers)</t>
  </si>
  <si>
    <t xml:space="preserve"> เอกสารแนบ 1 – LCR</t>
  </si>
  <si>
    <t>(8) กระแสเงินสดไหลออกเนื่องจากการไถ่ถอนตราสารจากการแปลงสินทรัพย์เป็นหลักทรัพย์ (asset-backed securities) และตราสารการกู้ยืมที่ซับซ้อน (structured financing instrument) ที่ ธพ. หรือบริษัทในกลุ่มธุรกิจทางการเงินเป็นผู้ออก ที่จะครบกำหนดภายในระยะเวลา 30 วัน</t>
  </si>
  <si>
    <t>(11) วงเงินที่ยังไม่ได้เบิกใช้ซึ่งไม่สามารถยกเลิกได้ (committed facilities) ที่ให้แก่ลูกค้ารายย่อย (retail) และธุรกิจขนาดเล็ก (small business customers)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</si>
  <si>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 xml:space="preserve">(12) วงเงินที่ยังไม่ได้เบิกใช้ซึ่งไม่สามารถยกเลิกได้ (committed facilities) ที่ให้แก่ลูกค้าเพื่อวัตถุประสงค์อื่น (credit facilities) </t>
  </si>
  <si>
    <t xml:space="preserve">(13) วงเงินที่ยังไม่ได้เบิกใช้ซึ่งไม่สามารถยกเลิกได้ (committed facilities) ที่ให้แก่ลูกค้า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</t>
  </si>
  <si>
    <t>(14) วงเงินที่ยังไม่ได้เบิกใช้ซึ่งไม่สามารถยกเลิกได้ (committed facilities) ที่ให้แก่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</si>
  <si>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(15) วงเงินที่ยังไม่ได้เบิกใช้ซึ่งไม่สามารถยกเลิกได้ (committed facilities) ที่ให้แก่สถาบันการเงิน ซึ่งไม่รวม ธพ. เพื่อวัตถุประสงค์อื่น (credit facilities)</t>
  </si>
  <si>
    <t>(16) วงเงินที่ยังไม่ได้เบิกใช้ซึ่งไม่สามารถยกเลิกได้ (committed facilities) ที่ให้แก่สถาบันการเงิน ซึ่งไม่รวม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</t>
  </si>
  <si>
    <t>(17) วงเงินที่ยังไม่ได้เบิกใช้ซึ่งไม่สามารถยกเลิกได้ (committed facilities) ที่ให้แก่นิติบุคคลอื่น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</si>
  <si>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หมวด (ง) วงเงินที่ยังไม่ได้เบิกใช้ซึ่งไม่สามารถยกเลิกได้ (committed facilities) ที่สาขา ธพ. ต่างประเทศได้รับจากสำนักงานใหญ่เนื่องจากการให้ความช่วยเหลือด้านสภาพคล่อง</t>
  </si>
  <si>
    <t xml:space="preserve">(3) หลักประกันที่ต้องวางเพิ่มและกระแสเงินสดไหลออกเนื่องจากการลดลงของมูลค่าหลักประกันที่วางไว้สำหรับการทำธุรกรรมอนุพันธ์และธุรกรรมอื่น </t>
  </si>
  <si>
    <t xml:space="preserve">(9) กระแสเงินสดไหลออกที่เกี่ยวกับตราสารระยะสั้นจากการแปลงสินทรัพย์เป็นหลักทรัพย์ (asset-backed commercial paper) และนิติบุคคลเฉพาะกิจเพื่อการแปลงสินทรัพย์เป็นหลักทรัพย์ (Special Purpose Vehicles/ conduits/ Securities Investment Vehicles) และธุรกรรมกู้ยืมต่าง ๆ </t>
  </si>
  <si>
    <t>(1) กรณี ธพ. มิได้นำหลักประกันที่ได้จากการให้กู้ยืมเงินไปใช้ต่อ (non-rehypothecation) เช่น เปิดฐานะชอร์ต (covered short position) หรือนำไปใช้ต่อซึ่งมีผลทำให้หลักประกันดังกล่าวติดภาระผูกพันแต่ไม่เกิน 30 วัน</t>
  </si>
  <si>
    <t>(2) กรณี ธพ. นำหลักประกันที่ได้จากการให้กู้ยืมเงินไปใช้ต่อ (rehypothecation) เช่น เปิดฐานะชอร์ต (covered short position) ซึ่งมีผลทำให้หลักประกันดังกล่าวติดภาระผูกพันเกินกว่า 30 วัน</t>
  </si>
  <si>
    <t>(1) กรณีมิได้นำสินทรัพย์ที่ได้รับมาจากการทำธุรกรรมไปใช้ต่อ (non-rehypothecation) เช่น เปิดฐานะชอร์ต (covered short position) หรือนำไปใช้ต่อซึ่งมีผลทำให้หลักประกันดังกล่าวติดภาระผูกพันแต่ไม่เกิน 30 วัน</t>
  </si>
  <si>
    <t>(2) กรณีนำสินทรัพย์ที่ได้รับมาจากการทำธุรกรรมไปใช้ต่อ (rehypothecation) เช่น เปิดฐานะชอร์ต (covered short position) ซึ่งมีผลทำให้หลักประกันดังกล่าวติดภาระผูกพันเกินกว่า 30 วัน</t>
  </si>
  <si>
    <t>( รายชื่อ ธพ. )</t>
  </si>
  <si>
    <t xml:space="preserve"> -แบบรายงาน-ปรับปรุง มิ.ย. 58</t>
  </si>
  <si>
    <t>(1) วงเงินที่ยังไม่ได้เบิกใช้ซึ่งไม่สามารถยกเลิกได้ (committed facilities) ที่สาขา ธพ. ต่างประเทศได้รับจากสำนักงานใหญ่</t>
  </si>
  <si>
    <t xml:space="preserve">     (1.1) เฉพาะส่วนที่นับเป็นสินทรัพย์สภาพคล่องได้</t>
  </si>
  <si>
    <t>(1) ภาระผูกพันที่มีสัญญา</t>
  </si>
  <si>
    <t xml:space="preserve">     (1.1) กระแสเงินสดไหลเข้าจากธุรกรรมอนุพันธ์ (derivatives cash inflow)</t>
  </si>
  <si>
    <t xml:space="preserve">     (1.2) กระแสเงินสดไหลเข้าจากธุรกรรมอื่น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</si>
</sst>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0.00000"/>
    <numFmt numFmtId="170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ngsana New"/>
      <family val="1"/>
    </font>
    <font>
      <sz val="10"/>
      <name val="Arial"/>
      <family val="2"/>
    </font>
    <font>
      <sz val="18"/>
      <name val="Angsana New"/>
      <family val="1"/>
    </font>
    <font>
      <b/>
      <sz val="18"/>
      <name val="Angsana New"/>
      <family val="1"/>
    </font>
    <font>
      <b/>
      <sz val="12"/>
      <name val="Arial"/>
      <family val="2"/>
    </font>
    <font>
      <sz val="18"/>
      <color indexed="8"/>
      <name val="Angsana New"/>
      <family val="1"/>
    </font>
    <font>
      <b/>
      <sz val="10"/>
      <name val="Arial"/>
      <family val="2"/>
    </font>
    <font>
      <b/>
      <sz val="20"/>
      <name val="Arial"/>
      <family val="2"/>
    </font>
    <font>
      <b/>
      <i/>
      <sz val="18"/>
      <color indexed="8"/>
      <name val="Angsana New"/>
      <family val="1"/>
    </font>
    <font>
      <b/>
      <sz val="20"/>
      <color indexed="8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sz val="20"/>
      <color indexed="8"/>
      <name val="Angsana New"/>
      <family val="1"/>
    </font>
    <font>
      <sz val="16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ngsana New"/>
      <family val="1"/>
    </font>
    <font>
      <sz val="18"/>
      <color indexed="10"/>
      <name val="Angsana New"/>
      <family val="1"/>
    </font>
    <font>
      <b/>
      <sz val="18"/>
      <color indexed="54"/>
      <name val="Angsana New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8"/>
      <color theme="3" tint="0.39998000860214233"/>
      <name val="Angsana New"/>
      <family val="1"/>
    </font>
    <font>
      <b/>
      <sz val="18"/>
      <color rgb="FF000000"/>
      <name val="Angsana New"/>
      <family val="1"/>
    </font>
    <font>
      <sz val="20"/>
      <color theme="1"/>
      <name val="Angsana New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3" fillId="29" borderId="3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31" borderId="3" applyNumberFormat="0" applyFont="0" applyBorder="0" applyProtection="0">
      <alignment horizontal="center" vertical="center"/>
    </xf>
    <xf numFmtId="0" fontId="43" fillId="0" borderId="4" applyNumberFormat="0" applyFill="0" applyAlignment="0" applyProtection="0"/>
    <xf numFmtId="0" fontId="9" fillId="29" borderId="5" applyNumberFormat="0" applyFill="0" applyBorder="0" applyAlignment="0" applyProtection="0"/>
    <xf numFmtId="0" fontId="4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29" borderId="8" applyFont="0" applyBorder="0">
      <alignment horizontal="center" wrapText="1"/>
      <protection/>
    </xf>
    <xf numFmtId="3" fontId="3" fillId="32" borderId="3" applyFont="0" applyProtection="0">
      <alignment horizontal="right" vertical="center"/>
    </xf>
    <xf numFmtId="9" fontId="3" fillId="32" borderId="3" applyFont="0" applyProtection="0">
      <alignment horizontal="right" vertical="center"/>
    </xf>
    <xf numFmtId="0" fontId="3" fillId="32" borderId="8" applyNumberFormat="0" applyFont="0" applyBorder="0" applyProtection="0">
      <alignment horizontal="left" vertical="center"/>
    </xf>
    <xf numFmtId="0" fontId="46" fillId="33" borderId="1" applyNumberFormat="0" applyAlignment="0" applyProtection="0"/>
    <xf numFmtId="3" fontId="3" fillId="34" borderId="3" applyFont="0">
      <alignment horizontal="right" vertical="center"/>
      <protection locked="0"/>
    </xf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0" fillId="36" borderId="10" applyNumberFormat="0" applyFont="0" applyAlignment="0" applyProtection="0"/>
    <xf numFmtId="3" fontId="3" fillId="37" borderId="3" applyFont="0">
      <alignment horizontal="right" vertical="center"/>
      <protection locked="0"/>
    </xf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3" fontId="3" fillId="29" borderId="3" applyFont="0">
      <alignment horizontal="right" vertical="center"/>
      <protection/>
    </xf>
    <xf numFmtId="169" fontId="3" fillId="29" borderId="3" applyFont="0">
      <alignment horizontal="right" vertical="center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4" fillId="0" borderId="0" xfId="69" applyFont="1" applyFill="1" applyBorder="1" applyProtection="1">
      <alignment vertical="center"/>
      <protection/>
    </xf>
    <xf numFmtId="0" fontId="7" fillId="29" borderId="5" xfId="15" applyFont="1" applyFill="1" applyBorder="1" applyAlignment="1" applyProtection="1">
      <alignment horizontal="left"/>
      <protection/>
    </xf>
    <xf numFmtId="2" fontId="7" fillId="31" borderId="3" xfId="64" applyNumberFormat="1" applyFont="1" applyFill="1" applyBorder="1" applyAlignment="1" applyProtection="1">
      <alignment horizontal="right" vertical="center"/>
      <protection/>
    </xf>
    <xf numFmtId="3" fontId="5" fillId="38" borderId="3" xfId="59" applyNumberFormat="1" applyFont="1" applyFill="1" applyBorder="1" applyAlignment="1" applyProtection="1">
      <alignment horizontal="center" vertical="center" wrapText="1"/>
      <protection/>
    </xf>
    <xf numFmtId="0" fontId="5" fillId="38" borderId="3" xfId="59" applyFont="1" applyFill="1" applyBorder="1" applyAlignment="1" applyProtection="1">
      <alignment horizontal="center" vertical="center" wrapText="1"/>
      <protection/>
    </xf>
    <xf numFmtId="0" fontId="5" fillId="29" borderId="3" xfId="59" applyFont="1" applyFill="1" applyBorder="1" applyAlignment="1" applyProtection="1">
      <alignment horizontal="center" vertical="center" wrapText="1"/>
      <protection/>
    </xf>
    <xf numFmtId="3" fontId="5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3" xfId="59" applyFont="1" applyFill="1" applyBorder="1" applyAlignment="1" applyProtection="1">
      <alignment horizontal="center" vertical="center" wrapText="1"/>
      <protection/>
    </xf>
    <xf numFmtId="3" fontId="7" fillId="39" borderId="0" xfId="74" applyNumberFormat="1" applyFont="1" applyFill="1" applyBorder="1" applyAlignment="1" applyProtection="1">
      <alignment horizontal="right" vertical="center"/>
      <protection/>
    </xf>
    <xf numFmtId="2" fontId="2" fillId="39" borderId="0" xfId="51" applyNumberFormat="1" applyFont="1" applyFill="1" applyBorder="1" applyAlignment="1" applyProtection="1">
      <alignment horizontal="center" vertical="center" wrapText="1"/>
      <protection/>
    </xf>
    <xf numFmtId="0" fontId="4" fillId="39" borderId="0" xfId="51" applyFont="1" applyFill="1" applyBorder="1" applyAlignment="1" applyProtection="1">
      <alignment horizontal="center" vertical="center"/>
      <protection/>
    </xf>
    <xf numFmtId="3" fontId="7" fillId="37" borderId="3" xfId="71" applyNumberFormat="1" applyFont="1" applyBorder="1" applyAlignment="1" applyProtection="1">
      <alignment horizontal="right" vertical="center"/>
      <protection locked="0"/>
    </xf>
    <xf numFmtId="2" fontId="7" fillId="31" borderId="13" xfId="64" applyNumberFormat="1" applyFont="1" applyFill="1" applyBorder="1" applyAlignment="1" applyProtection="1">
      <alignment horizontal="right" vertical="center"/>
      <protection/>
    </xf>
    <xf numFmtId="0" fontId="4" fillId="31" borderId="14" xfId="51" applyFont="1" applyBorder="1" applyAlignment="1" applyProtection="1">
      <alignment horizontal="center" vertical="center"/>
      <protection/>
    </xf>
    <xf numFmtId="2" fontId="7" fillId="38" borderId="13" xfId="64" applyNumberFormat="1" applyFont="1" applyFill="1" applyBorder="1" applyAlignment="1" applyProtection="1">
      <alignment horizontal="right" vertical="center"/>
      <protection/>
    </xf>
    <xf numFmtId="0" fontId="4" fillId="38" borderId="14" xfId="51" applyFont="1" applyFill="1" applyBorder="1" applyAlignment="1" applyProtection="1">
      <alignment horizontal="center" vertical="center"/>
      <protection/>
    </xf>
    <xf numFmtId="0" fontId="4" fillId="38" borderId="8" xfId="51" applyFont="1" applyFill="1" applyBorder="1" applyAlignment="1" applyProtection="1">
      <alignment horizontal="center" vertical="center"/>
      <protection/>
    </xf>
    <xf numFmtId="3" fontId="2" fillId="31" borderId="3" xfId="51" applyNumberFormat="1" applyFont="1" applyFill="1" applyBorder="1" applyAlignment="1" applyProtection="1">
      <alignment horizontal="center" vertical="center" wrapText="1"/>
      <protection/>
    </xf>
    <xf numFmtId="3" fontId="7" fillId="29" borderId="0" xfId="15" applyNumberFormat="1" applyFont="1" applyFill="1" applyBorder="1" applyAlignment="1" applyProtection="1">
      <alignment vertical="center"/>
      <protection/>
    </xf>
    <xf numFmtId="0" fontId="7" fillId="29" borderId="0" xfId="15" applyFont="1" applyFill="1" applyBorder="1" applyAlignment="1" applyProtection="1">
      <alignment vertical="center"/>
      <protection/>
    </xf>
    <xf numFmtId="0" fontId="7" fillId="29" borderId="0" xfId="15" applyNumberFormat="1" applyFont="1" applyFill="1" applyBorder="1" applyAlignment="1" applyProtection="1">
      <alignment vertical="center"/>
      <protection/>
    </xf>
    <xf numFmtId="3" fontId="7" fillId="29" borderId="0" xfId="15" applyNumberFormat="1" applyFont="1" applyFill="1" applyBorder="1" applyAlignment="1" applyProtection="1">
      <alignment horizontal="right" vertical="center"/>
      <protection/>
    </xf>
    <xf numFmtId="3" fontId="2" fillId="32" borderId="3" xfId="60" applyNumberFormat="1" applyFont="1" applyBorder="1" applyAlignment="1" applyProtection="1">
      <alignment horizontal="right" vertical="center"/>
      <protection/>
    </xf>
    <xf numFmtId="2" fontId="7" fillId="32" borderId="13" xfId="62" applyNumberFormat="1" applyFont="1" applyBorder="1" applyAlignment="1" applyProtection="1">
      <alignment horizontal="left" vertical="center"/>
      <protection/>
    </xf>
    <xf numFmtId="2" fontId="7" fillId="32" borderId="14" xfId="62" applyNumberFormat="1" applyFont="1" applyBorder="1" applyAlignment="1" applyProtection="1">
      <alignment horizontal="left" vertical="center"/>
      <protection/>
    </xf>
    <xf numFmtId="3" fontId="7" fillId="32" borderId="14" xfId="62" applyNumberFormat="1" applyFont="1" applyBorder="1" applyAlignment="1" applyProtection="1">
      <alignment horizontal="left" vertical="center"/>
      <protection/>
    </xf>
    <xf numFmtId="0" fontId="7" fillId="29" borderId="0" xfId="15" applyFont="1" applyFill="1" applyBorder="1" applyAlignment="1" applyProtection="1">
      <alignment horizontal="center" vertical="center" wrapText="1"/>
      <protection/>
    </xf>
    <xf numFmtId="0" fontId="4" fillId="0" borderId="0" xfId="15" applyFont="1" applyFill="1" applyBorder="1" applyProtection="1">
      <alignment vertical="center"/>
      <protection/>
    </xf>
    <xf numFmtId="3" fontId="4" fillId="29" borderId="0" xfId="15" applyNumberFormat="1" applyFont="1" applyFill="1" applyBorder="1" applyAlignment="1" applyProtection="1">
      <alignment vertical="center"/>
      <protection/>
    </xf>
    <xf numFmtId="0" fontId="4" fillId="29" borderId="0" xfId="15" applyFont="1" applyFill="1" applyBorder="1" applyAlignment="1" applyProtection="1">
      <alignment vertical="center"/>
      <protection/>
    </xf>
    <xf numFmtId="3" fontId="4" fillId="29" borderId="0" xfId="74" applyFont="1" applyFill="1" applyBorder="1" applyAlignment="1" applyProtection="1">
      <alignment horizontal="right" vertical="center"/>
      <protection/>
    </xf>
    <xf numFmtId="3" fontId="5" fillId="29" borderId="0" xfId="15" applyNumberFormat="1" applyFont="1" applyFill="1" applyBorder="1" applyAlignment="1" applyProtection="1">
      <alignment vertical="center"/>
      <protection/>
    </xf>
    <xf numFmtId="3" fontId="2" fillId="39" borderId="0" xfId="51" applyNumberFormat="1" applyFont="1" applyFill="1" applyBorder="1" applyAlignment="1" applyProtection="1">
      <alignment horizontal="center" vertical="center" wrapText="1"/>
      <protection/>
    </xf>
    <xf numFmtId="3" fontId="7" fillId="39" borderId="3" xfId="74" applyNumberFormat="1" applyFont="1" applyFill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center" vertical="center"/>
      <protection/>
    </xf>
    <xf numFmtId="3" fontId="7" fillId="29" borderId="3" xfId="74" applyNumberFormat="1" applyFont="1" applyBorder="1" applyAlignment="1" applyProtection="1">
      <alignment horizontal="right" vertical="center"/>
      <protection/>
    </xf>
    <xf numFmtId="2" fontId="7" fillId="29" borderId="3" xfId="75" applyNumberFormat="1" applyFont="1" applyBorder="1" applyAlignment="1" applyProtection="1">
      <alignment horizontal="right" vertical="center"/>
      <protection/>
    </xf>
    <xf numFmtId="3" fontId="7" fillId="31" borderId="3" xfId="64" applyNumberFormat="1" applyFont="1" applyFill="1" applyBorder="1" applyAlignment="1" applyProtection="1">
      <alignment horizontal="right" vertical="center"/>
      <protection/>
    </xf>
    <xf numFmtId="3" fontId="2" fillId="29" borderId="3" xfId="74" applyNumberFormat="1" applyFont="1" applyBorder="1" applyAlignment="1" applyProtection="1">
      <alignment horizontal="right" vertical="center"/>
      <protection/>
    </xf>
    <xf numFmtId="2" fontId="7" fillId="0" borderId="3" xfId="51" applyNumberFormat="1" applyFont="1" applyFill="1" applyBorder="1" applyAlignment="1" applyProtection="1">
      <alignment horizontal="right" vertical="center" wrapText="1"/>
      <protection/>
    </xf>
    <xf numFmtId="0" fontId="7" fillId="29" borderId="5" xfId="15" applyFont="1" applyFill="1" applyBorder="1" applyAlignment="1" applyProtection="1">
      <alignment horizontal="center"/>
      <protection/>
    </xf>
    <xf numFmtId="2" fontId="2" fillId="31" borderId="3" xfId="51" applyNumberFormat="1" applyFont="1" applyBorder="1" applyAlignment="1" applyProtection="1">
      <alignment horizontal="center" vertical="center" wrapText="1"/>
      <protection/>
    </xf>
    <xf numFmtId="3" fontId="4" fillId="31" borderId="3" xfId="51" applyNumberFormat="1" applyFont="1" applyBorder="1" applyAlignment="1" applyProtection="1">
      <alignment horizontal="center" vertical="center"/>
      <protection/>
    </xf>
    <xf numFmtId="0" fontId="4" fillId="38" borderId="3" xfId="51" applyFont="1" applyFill="1" applyBorder="1" applyAlignment="1" applyProtection="1">
      <alignment horizontal="center" vertical="center"/>
      <protection/>
    </xf>
    <xf numFmtId="3" fontId="4" fillId="29" borderId="3" xfId="15" applyNumberFormat="1" applyFont="1" applyFill="1" applyBorder="1" applyAlignment="1" applyProtection="1">
      <alignment horizontal="center" vertical="center"/>
      <protection/>
    </xf>
    <xf numFmtId="3" fontId="54" fillId="38" borderId="3" xfId="59" applyNumberFormat="1" applyFont="1" applyFill="1" applyBorder="1" applyAlignment="1" applyProtection="1">
      <alignment horizontal="center" vertical="center" wrapText="1"/>
      <protection/>
    </xf>
    <xf numFmtId="3" fontId="55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/>
      <protection/>
    </xf>
    <xf numFmtId="0" fontId="4" fillId="29" borderId="14" xfId="15" applyFont="1" applyFill="1" applyBorder="1" applyAlignment="1" applyProtection="1">
      <alignment vertical="center"/>
      <protection/>
    </xf>
    <xf numFmtId="3" fontId="4" fillId="29" borderId="14" xfId="15" applyNumberFormat="1" applyFont="1" applyFill="1" applyBorder="1" applyAlignment="1" applyProtection="1">
      <alignment vertical="center"/>
      <protection/>
    </xf>
    <xf numFmtId="0" fontId="5" fillId="29" borderId="8" xfId="56" applyFont="1" applyFill="1" applyBorder="1" applyAlignment="1" applyProtection="1">
      <alignment/>
      <protection/>
    </xf>
    <xf numFmtId="3" fontId="5" fillId="29" borderId="15" xfId="59" applyNumberFormat="1" applyFont="1" applyFill="1" applyBorder="1" applyAlignment="1" applyProtection="1">
      <alignment horizontal="center" vertical="center" wrapText="1"/>
      <protection/>
    </xf>
    <xf numFmtId="3" fontId="7" fillId="0" borderId="3" xfId="74" applyNumberFormat="1" applyFont="1" applyFill="1" applyBorder="1" applyAlignment="1" applyProtection="1">
      <alignment horizontal="right" vertical="center"/>
      <protection/>
    </xf>
    <xf numFmtId="3" fontId="5" fillId="39" borderId="0" xfId="15" applyNumberFormat="1" applyFont="1" applyFill="1" applyBorder="1" applyAlignment="1" applyProtection="1">
      <alignment vertical="center"/>
      <protection/>
    </xf>
    <xf numFmtId="3" fontId="4" fillId="39" borderId="0" xfId="74" applyFont="1" applyFill="1" applyBorder="1" applyAlignment="1" applyProtection="1">
      <alignment horizontal="right" vertical="center"/>
      <protection/>
    </xf>
    <xf numFmtId="0" fontId="4" fillId="39" borderId="0" xfId="15" applyFont="1" applyFill="1" applyBorder="1" applyAlignment="1" applyProtection="1">
      <alignment vertical="center"/>
      <protection/>
    </xf>
    <xf numFmtId="0" fontId="5" fillId="39" borderId="0" xfId="15" applyFont="1" applyFill="1" applyBorder="1" applyAlignment="1" applyProtection="1">
      <alignment vertical="center"/>
      <protection/>
    </xf>
    <xf numFmtId="3" fontId="7" fillId="39" borderId="0" xfId="64" applyNumberFormat="1" applyFont="1" applyFill="1" applyBorder="1" applyAlignment="1" applyProtection="1">
      <alignment horizontal="right" vertical="center"/>
      <protection/>
    </xf>
    <xf numFmtId="3" fontId="7" fillId="39" borderId="0" xfId="64" applyFont="1" applyFill="1" applyBorder="1" applyAlignment="1" applyProtection="1">
      <alignment horizontal="right" vertical="center"/>
      <protection/>
    </xf>
    <xf numFmtId="0" fontId="7" fillId="39" borderId="0" xfId="15" applyFont="1" applyFill="1" applyBorder="1" applyAlignment="1" applyProtection="1">
      <alignment vertical="center"/>
      <protection/>
    </xf>
    <xf numFmtId="3" fontId="4" fillId="39" borderId="16" xfId="15" applyNumberFormat="1" applyFont="1" applyFill="1" applyBorder="1" applyAlignment="1" applyProtection="1">
      <alignment vertical="center"/>
      <protection/>
    </xf>
    <xf numFmtId="0" fontId="5" fillId="29" borderId="5" xfId="54" applyFont="1" applyFill="1" applyBorder="1" applyAlignment="1" applyProtection="1">
      <alignment horizontal="left"/>
      <protection/>
    </xf>
    <xf numFmtId="3" fontId="4" fillId="29" borderId="0" xfId="74" applyFont="1" applyBorder="1" applyAlignment="1" applyProtection="1">
      <alignment horizontal="right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3" fontId="55" fillId="0" borderId="17" xfId="0" applyNumberFormat="1" applyFont="1" applyBorder="1" applyAlignment="1" applyProtection="1">
      <alignment horizontal="center" vertical="center" wrapText="1"/>
      <protection/>
    </xf>
    <xf numFmtId="3" fontId="2" fillId="31" borderId="3" xfId="51" applyNumberFormat="1" applyFont="1" applyBorder="1" applyAlignment="1" applyProtection="1">
      <alignment horizontal="right" vertical="center" wrapText="1"/>
      <protection/>
    </xf>
    <xf numFmtId="0" fontId="2" fillId="31" borderId="3" xfId="51" applyFont="1" applyBorder="1" applyAlignment="1" applyProtection="1">
      <alignment horizontal="center" vertical="center" wrapText="1"/>
      <protection/>
    </xf>
    <xf numFmtId="3" fontId="7" fillId="31" borderId="3" xfId="15" applyNumberFormat="1" applyFont="1" applyFill="1" applyBorder="1" applyAlignment="1" applyProtection="1">
      <alignment vertical="center"/>
      <protection/>
    </xf>
    <xf numFmtId="0" fontId="5" fillId="29" borderId="5" xfId="54" applyFont="1" applyFill="1" applyBorder="1" applyAlignment="1" applyProtection="1">
      <alignment horizontal="left" vertical="center"/>
      <protection/>
    </xf>
    <xf numFmtId="3" fontId="2" fillId="31" borderId="3" xfId="51" applyNumberFormat="1" applyFont="1" applyBorder="1" applyAlignment="1" applyProtection="1">
      <alignment horizontal="center" vertical="center"/>
      <protection/>
    </xf>
    <xf numFmtId="3" fontId="7" fillId="38" borderId="3" xfId="64" applyNumberFormat="1" applyFont="1" applyFill="1" applyBorder="1" applyAlignment="1" applyProtection="1">
      <alignment horizontal="right" vertical="center"/>
      <protection/>
    </xf>
    <xf numFmtId="2" fontId="56" fillId="38" borderId="3" xfId="75" applyNumberFormat="1" applyFont="1" applyFill="1" applyBorder="1" applyAlignment="1" applyProtection="1">
      <alignment horizontal="right" vertical="center"/>
      <protection/>
    </xf>
    <xf numFmtId="3" fontId="7" fillId="38" borderId="8" xfId="74" applyNumberFormat="1" applyFont="1" applyFill="1" applyBorder="1" applyAlignment="1" applyProtection="1">
      <alignment horizontal="right" vertical="center"/>
      <protection/>
    </xf>
    <xf numFmtId="2" fontId="4" fillId="29" borderId="3" xfId="75" applyNumberFormat="1" applyFont="1" applyBorder="1" applyAlignment="1" applyProtection="1">
      <alignment horizontal="right" vertical="center"/>
      <protection/>
    </xf>
    <xf numFmtId="3" fontId="7" fillId="29" borderId="8" xfId="74" applyNumberFormat="1" applyFont="1" applyBorder="1" applyAlignment="1" applyProtection="1">
      <alignment horizontal="right" vertical="center"/>
      <protection/>
    </xf>
    <xf numFmtId="0" fontId="56" fillId="29" borderId="5" xfId="15" applyFont="1" applyFill="1" applyBorder="1" applyAlignment="1" applyProtection="1">
      <alignment horizontal="center"/>
      <protection/>
    </xf>
    <xf numFmtId="0" fontId="56" fillId="31" borderId="8" xfId="51" applyFont="1" applyBorder="1" applyAlignment="1" applyProtection="1">
      <alignment horizontal="center" vertical="center"/>
      <protection/>
    </xf>
    <xf numFmtId="3" fontId="7" fillId="39" borderId="8" xfId="74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3" fontId="56" fillId="38" borderId="8" xfId="74" applyNumberFormat="1" applyFont="1" applyFill="1" applyBorder="1" applyAlignment="1" applyProtection="1">
      <alignment horizontal="right" vertical="center"/>
      <protection/>
    </xf>
    <xf numFmtId="3" fontId="53" fillId="39" borderId="8" xfId="74" applyNumberFormat="1" applyFont="1" applyFill="1" applyBorder="1" applyAlignment="1" applyProtection="1">
      <alignment horizontal="right" vertical="center"/>
      <protection/>
    </xf>
    <xf numFmtId="3" fontId="2" fillId="29" borderId="8" xfId="74" applyNumberFormat="1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right" vertical="center"/>
      <protection/>
    </xf>
    <xf numFmtId="3" fontId="55" fillId="0" borderId="17" xfId="0" applyNumberFormat="1" applyFont="1" applyBorder="1" applyAlignment="1" applyProtection="1">
      <alignment horizontal="center" vertical="center"/>
      <protection/>
    </xf>
    <xf numFmtId="2" fontId="7" fillId="38" borderId="3" xfId="75" applyNumberFormat="1" applyFont="1" applyFill="1" applyBorder="1" applyAlignment="1" applyProtection="1">
      <alignment horizontal="right" vertical="center"/>
      <protection/>
    </xf>
    <xf numFmtId="3" fontId="7" fillId="31" borderId="13" xfId="64" applyNumberFormat="1" applyFont="1" applyFill="1" applyBorder="1" applyAlignment="1" applyProtection="1">
      <alignment horizontal="right" vertical="center"/>
      <protection/>
    </xf>
    <xf numFmtId="2" fontId="4" fillId="39" borderId="13" xfId="64" applyNumberFormat="1" applyFont="1" applyFill="1" applyBorder="1" applyAlignment="1" applyProtection="1">
      <alignment horizontal="right" vertical="center"/>
      <protection/>
    </xf>
    <xf numFmtId="2" fontId="4" fillId="31" borderId="13" xfId="64" applyNumberFormat="1" applyFont="1" applyFill="1" applyBorder="1" applyAlignment="1" applyProtection="1">
      <alignment horizontal="right" vertical="center"/>
      <protection/>
    </xf>
    <xf numFmtId="2" fontId="4" fillId="38" borderId="3" xfId="75" applyNumberFormat="1" applyFont="1" applyFill="1" applyBorder="1" applyAlignment="1" applyProtection="1">
      <alignment horizontal="right" vertical="center"/>
      <protection/>
    </xf>
    <xf numFmtId="2" fontId="57" fillId="31" borderId="3" xfId="51" applyNumberFormat="1" applyFont="1" applyBorder="1" applyAlignment="1" applyProtection="1">
      <alignment horizontal="center" vertical="center" wrapText="1"/>
      <protection/>
    </xf>
    <xf numFmtId="3" fontId="53" fillId="38" borderId="3" xfId="64" applyNumberFormat="1" applyFont="1" applyFill="1" applyBorder="1" applyAlignment="1" applyProtection="1">
      <alignment horizontal="right" vertical="center"/>
      <protection/>
    </xf>
    <xf numFmtId="2" fontId="5" fillId="31" borderId="3" xfId="51" applyNumberFormat="1" applyFont="1" applyBorder="1" applyAlignment="1" applyProtection="1">
      <alignment horizontal="center" vertical="center" wrapText="1"/>
      <protection/>
    </xf>
    <xf numFmtId="2" fontId="7" fillId="29" borderId="0" xfId="64" applyNumberFormat="1" applyFont="1" applyFill="1" applyBorder="1" applyAlignment="1" applyProtection="1">
      <alignment horizontal="right" vertical="center"/>
      <protection/>
    </xf>
    <xf numFmtId="0" fontId="5" fillId="39" borderId="5" xfId="56" applyFont="1" applyFill="1" applyBorder="1" applyAlignment="1" applyProtection="1">
      <alignment horizontal="left" vertical="center"/>
      <protection/>
    </xf>
    <xf numFmtId="3" fontId="7" fillId="29" borderId="16" xfId="15" applyNumberFormat="1" applyFont="1" applyFill="1" applyBorder="1" applyAlignment="1" applyProtection="1">
      <alignment horizontal="center" vertical="center" wrapText="1"/>
      <protection/>
    </xf>
    <xf numFmtId="0" fontId="53" fillId="39" borderId="5" xfId="0" applyFont="1" applyFill="1" applyBorder="1" applyAlignment="1" applyProtection="1">
      <alignment/>
      <protection/>
    </xf>
    <xf numFmtId="2" fontId="7" fillId="31" borderId="3" xfId="51" applyNumberFormat="1" applyFont="1" applyBorder="1" applyAlignment="1" applyProtection="1">
      <alignment horizontal="center" vertical="center"/>
      <protection/>
    </xf>
    <xf numFmtId="3" fontId="7" fillId="31" borderId="3" xfId="51" applyNumberFormat="1" applyFont="1" applyBorder="1" applyAlignment="1" applyProtection="1">
      <alignment horizontal="center" vertical="center"/>
      <protection/>
    </xf>
    <xf numFmtId="3" fontId="7" fillId="29" borderId="3" xfId="74" applyFont="1" applyBorder="1" applyAlignment="1" applyProtection="1">
      <alignment horizontal="right" vertical="center"/>
      <protection/>
    </xf>
    <xf numFmtId="3" fontId="4" fillId="29" borderId="3" xfId="74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left" vertical="center" wrapText="1"/>
      <protection/>
    </xf>
    <xf numFmtId="0" fontId="7" fillId="29" borderId="16" xfId="15" applyFont="1" applyFill="1" applyBorder="1" applyAlignment="1" applyProtection="1">
      <alignment horizontal="center" vertical="center" wrapText="1"/>
      <protection/>
    </xf>
    <xf numFmtId="0" fontId="4" fillId="29" borderId="0" xfId="69" applyFont="1" applyFill="1" applyBorder="1" applyAlignment="1" applyProtection="1">
      <alignment vertical="center"/>
      <protection/>
    </xf>
    <xf numFmtId="3" fontId="55" fillId="0" borderId="3" xfId="0" applyNumberFormat="1" applyFont="1" applyBorder="1" applyAlignment="1" applyProtection="1">
      <alignment vertical="center"/>
      <protection/>
    </xf>
    <xf numFmtId="2" fontId="7" fillId="29" borderId="0" xfId="15" applyNumberFormat="1" applyFont="1" applyFill="1" applyBorder="1" applyAlignment="1" applyProtection="1">
      <alignment vertical="center"/>
      <protection/>
    </xf>
    <xf numFmtId="3" fontId="5" fillId="29" borderId="17" xfId="59" applyNumberFormat="1" applyFont="1" applyFill="1" applyBorder="1" applyAlignment="1" applyProtection="1">
      <alignment horizontal="center" vertical="center" wrapText="1"/>
      <protection/>
    </xf>
    <xf numFmtId="0" fontId="4" fillId="31" borderId="18" xfId="51" applyFont="1" applyBorder="1" applyAlignment="1" applyProtection="1">
      <alignment horizontal="center" vertical="center"/>
      <protection/>
    </xf>
    <xf numFmtId="0" fontId="7" fillId="32" borderId="14" xfId="62" applyFont="1" applyBorder="1" applyAlignment="1" applyProtection="1">
      <alignment horizontal="left" vertical="center"/>
      <protection/>
    </xf>
    <xf numFmtId="0" fontId="4" fillId="31" borderId="8" xfId="51" applyFont="1" applyBorder="1" applyAlignment="1" applyProtection="1">
      <alignment horizontal="right" vertical="center"/>
      <protection/>
    </xf>
    <xf numFmtId="0" fontId="4" fillId="31" borderId="14" xfId="51" applyFont="1" applyBorder="1" applyAlignment="1" applyProtection="1">
      <alignment horizontal="right" vertical="center"/>
      <protection/>
    </xf>
    <xf numFmtId="3" fontId="7" fillId="38" borderId="8" xfId="15" applyNumberFormat="1" applyFont="1" applyFill="1" applyBorder="1" applyAlignment="1" applyProtection="1">
      <alignment horizontal="right" vertical="center"/>
      <protection/>
    </xf>
    <xf numFmtId="0" fontId="4" fillId="38" borderId="8" xfId="51" applyFont="1" applyFill="1" applyBorder="1" applyAlignment="1" applyProtection="1">
      <alignment horizontal="right" vertical="center"/>
      <protection/>
    </xf>
    <xf numFmtId="0" fontId="4" fillId="38" borderId="14" xfId="51" applyFont="1" applyFill="1" applyBorder="1" applyAlignment="1" applyProtection="1">
      <alignment horizontal="right" vertical="center"/>
      <protection/>
    </xf>
    <xf numFmtId="3" fontId="7" fillId="38" borderId="13" xfId="15" applyNumberFormat="1" applyFont="1" applyFill="1" applyBorder="1" applyAlignment="1" applyProtection="1">
      <alignment horizontal="right" vertical="center"/>
      <protection/>
    </xf>
    <xf numFmtId="3" fontId="7" fillId="39" borderId="0" xfId="62" applyNumberFormat="1" applyFont="1" applyFill="1" applyBorder="1" applyAlignment="1" applyProtection="1">
      <alignment horizontal="left" vertical="center"/>
      <protection/>
    </xf>
    <xf numFmtId="0" fontId="7" fillId="39" borderId="0" xfId="62" applyFont="1" applyFill="1" applyBorder="1" applyAlignment="1" applyProtection="1">
      <alignment horizontal="left" vertical="center"/>
      <protection/>
    </xf>
    <xf numFmtId="3" fontId="7" fillId="39" borderId="0" xfId="60" applyNumberFormat="1" applyFont="1" applyFill="1" applyBorder="1" applyAlignment="1" applyProtection="1">
      <alignment horizontal="right" vertical="center"/>
      <protection/>
    </xf>
    <xf numFmtId="3" fontId="55" fillId="0" borderId="3" xfId="0" applyNumberFormat="1" applyFont="1" applyBorder="1" applyAlignment="1" applyProtection="1">
      <alignment horizontal="center" vertical="center"/>
      <protection/>
    </xf>
    <xf numFmtId="3" fontId="2" fillId="31" borderId="8" xfId="51" applyNumberFormat="1" applyFont="1" applyBorder="1" applyAlignment="1" applyProtection="1">
      <alignment horizontal="right" vertical="center" wrapText="1"/>
      <protection/>
    </xf>
    <xf numFmtId="0" fontId="5" fillId="29" borderId="5" xfId="56" applyFont="1" applyFill="1" applyBorder="1" applyAlignment="1" applyProtection="1">
      <alignment horizontal="left" wrapText="1"/>
      <protection/>
    </xf>
    <xf numFmtId="3" fontId="7" fillId="29" borderId="17" xfId="74" applyNumberFormat="1" applyFont="1" applyBorder="1" applyAlignment="1" applyProtection="1">
      <alignment horizontal="right" vertical="center"/>
      <protection/>
    </xf>
    <xf numFmtId="2" fontId="7" fillId="29" borderId="17" xfId="75" applyNumberFormat="1" applyFont="1" applyBorder="1" applyAlignment="1" applyProtection="1">
      <alignment horizontal="right" vertical="center"/>
      <protection/>
    </xf>
    <xf numFmtId="3" fontId="53" fillId="38" borderId="8" xfId="0" applyNumberFormat="1" applyFont="1" applyFill="1" applyBorder="1" applyAlignment="1" applyProtection="1">
      <alignment vertical="center"/>
      <protection/>
    </xf>
    <xf numFmtId="3" fontId="53" fillId="38" borderId="13" xfId="0" applyNumberFormat="1" applyFont="1" applyFill="1" applyBorder="1" applyAlignment="1" applyProtection="1">
      <alignment vertical="center"/>
      <protection/>
    </xf>
    <xf numFmtId="0" fontId="53" fillId="0" borderId="5" xfId="0" applyFont="1" applyBorder="1" applyAlignment="1" applyProtection="1">
      <alignment/>
      <protection/>
    </xf>
    <xf numFmtId="3" fontId="7" fillId="29" borderId="19" xfId="64" applyNumberFormat="1" applyFont="1" applyFill="1" applyBorder="1" applyAlignment="1" applyProtection="1">
      <alignment horizontal="right" vertical="center"/>
      <protection/>
    </xf>
    <xf numFmtId="2" fontId="2" fillId="29" borderId="19" xfId="51" applyNumberFormat="1" applyFont="1" applyFill="1" applyBorder="1" applyAlignment="1" applyProtection="1">
      <alignment horizontal="center" vertical="center" wrapText="1"/>
      <protection/>
    </xf>
    <xf numFmtId="0" fontId="7" fillId="29" borderId="14" xfId="15" applyFont="1" applyFill="1" applyBorder="1" applyAlignment="1" applyProtection="1">
      <alignment vertical="center"/>
      <protection/>
    </xf>
    <xf numFmtId="3" fontId="2" fillId="31" borderId="3" xfId="64" applyNumberFormat="1" applyFont="1" applyFill="1" applyBorder="1" applyAlignment="1" applyProtection="1">
      <alignment horizontal="right" vertical="center"/>
      <protection/>
    </xf>
    <xf numFmtId="2" fontId="7" fillId="31" borderId="3" xfId="75" applyNumberFormat="1" applyFont="1" applyFill="1" applyBorder="1" applyAlignment="1" applyProtection="1">
      <alignment horizontal="right" vertical="center"/>
      <protection/>
    </xf>
    <xf numFmtId="3" fontId="2" fillId="29" borderId="3" xfId="74" applyNumberFormat="1" applyFont="1" applyFill="1" applyBorder="1" applyAlignment="1" applyProtection="1">
      <alignment horizontal="right" vertical="center"/>
      <protection/>
    </xf>
    <xf numFmtId="3" fontId="7" fillId="29" borderId="14" xfId="64" applyNumberFormat="1" applyFont="1" applyFill="1" applyBorder="1" applyAlignment="1" applyProtection="1">
      <alignment horizontal="right" vertical="center"/>
      <protection/>
    </xf>
    <xf numFmtId="3" fontId="7" fillId="29" borderId="14" xfId="64" applyFont="1" applyFill="1" applyBorder="1" applyAlignment="1" applyProtection="1">
      <alignment horizontal="right" vertical="center"/>
      <protection/>
    </xf>
    <xf numFmtId="2" fontId="7" fillId="29" borderId="14" xfId="75" applyNumberFormat="1" applyFont="1" applyFill="1" applyBorder="1" applyAlignment="1" applyProtection="1">
      <alignment horizontal="right" vertical="center"/>
      <protection/>
    </xf>
    <xf numFmtId="3" fontId="7" fillId="29" borderId="14" xfId="74" applyNumberFormat="1" applyFont="1" applyFill="1" applyBorder="1" applyAlignment="1" applyProtection="1">
      <alignment horizontal="right" vertical="center"/>
      <protection/>
    </xf>
    <xf numFmtId="3" fontId="7" fillId="31" borderId="14" xfId="64" applyNumberFormat="1" applyFont="1" applyFill="1" applyBorder="1" applyAlignment="1" applyProtection="1">
      <alignment horizontal="right" vertical="center"/>
      <protection/>
    </xf>
    <xf numFmtId="3" fontId="7" fillId="31" borderId="3" xfId="74" applyNumberFormat="1" applyFont="1" applyFill="1" applyBorder="1" applyAlignment="1" applyProtection="1">
      <alignment horizontal="right"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55" fillId="0" borderId="3" xfId="0" applyFont="1" applyBorder="1" applyAlignment="1" applyProtection="1">
      <alignment vertical="top" wrapText="1"/>
      <protection/>
    </xf>
    <xf numFmtId="0" fontId="4" fillId="29" borderId="14" xfId="15" applyFont="1" applyFill="1" applyBorder="1" applyAlignment="1" applyProtection="1">
      <alignment vertical="top" wrapText="1"/>
      <protection/>
    </xf>
    <xf numFmtId="0" fontId="5" fillId="29" borderId="0" xfId="56" applyFont="1" applyFill="1" applyBorder="1" applyAlignment="1" applyProtection="1">
      <alignment horizontal="left" vertical="top" wrapText="1"/>
      <protection/>
    </xf>
    <xf numFmtId="0" fontId="5" fillId="29" borderId="20" xfId="15" applyFont="1" applyFill="1" applyBorder="1" applyAlignment="1" applyProtection="1">
      <alignment vertical="top" wrapText="1"/>
      <protection/>
    </xf>
    <xf numFmtId="0" fontId="55" fillId="0" borderId="3" xfId="0" applyFont="1" applyFill="1" applyBorder="1" applyAlignment="1" applyProtection="1">
      <alignment vertical="top" wrapText="1"/>
      <protection/>
    </xf>
    <xf numFmtId="0" fontId="55" fillId="29" borderId="3" xfId="15" applyFont="1" applyFill="1" applyBorder="1" applyAlignment="1" applyProtection="1">
      <alignment horizontal="left" vertical="top" wrapText="1"/>
      <protection/>
    </xf>
    <xf numFmtId="0" fontId="2" fillId="29" borderId="3" xfId="15" applyFont="1" applyFill="1" applyBorder="1" applyAlignment="1" applyProtection="1">
      <alignment vertical="top" wrapText="1"/>
      <protection/>
    </xf>
    <xf numFmtId="0" fontId="55" fillId="0" borderId="8" xfId="0" applyFont="1" applyFill="1" applyBorder="1" applyAlignment="1" applyProtection="1">
      <alignment vertical="top" wrapText="1"/>
      <protection/>
    </xf>
    <xf numFmtId="0" fontId="58" fillId="0" borderId="3" xfId="0" applyFont="1" applyBorder="1" applyAlignment="1" applyProtection="1">
      <alignment vertical="top" wrapText="1"/>
      <protection/>
    </xf>
    <xf numFmtId="0" fontId="55" fillId="39" borderId="8" xfId="0" applyFont="1" applyFill="1" applyBorder="1" applyAlignment="1" applyProtection="1">
      <alignment vertical="top" wrapText="1"/>
      <protection/>
    </xf>
    <xf numFmtId="0" fontId="55" fillId="39" borderId="3" xfId="0" applyFont="1" applyFill="1" applyBorder="1" applyAlignment="1" applyProtection="1">
      <alignment vertical="top" wrapText="1"/>
      <protection/>
    </xf>
    <xf numFmtId="0" fontId="5" fillId="39" borderId="3" xfId="0" applyFont="1" applyFill="1" applyBorder="1" applyAlignment="1" applyProtection="1">
      <alignment vertical="top" wrapText="1"/>
      <protection/>
    </xf>
    <xf numFmtId="0" fontId="2" fillId="29" borderId="3" xfId="15" applyFont="1" applyFill="1" applyBorder="1" applyAlignment="1" applyProtection="1">
      <alignment horizontal="left" vertical="top" wrapText="1"/>
      <protection/>
    </xf>
    <xf numFmtId="0" fontId="2" fillId="29" borderId="0" xfId="15" applyFont="1" applyFill="1" applyBorder="1" applyAlignment="1" applyProtection="1">
      <alignment horizontal="left" vertical="top" wrapText="1"/>
      <protection/>
    </xf>
    <xf numFmtId="0" fontId="55" fillId="0" borderId="15" xfId="0" applyFont="1" applyBorder="1" applyAlignment="1" applyProtection="1">
      <alignment vertical="top" wrapText="1"/>
      <protection/>
    </xf>
    <xf numFmtId="0" fontId="5" fillId="39" borderId="0" xfId="56" applyFont="1" applyFill="1" applyBorder="1" applyAlignment="1" applyProtection="1">
      <alignment horizontal="left" vertical="top" wrapText="1"/>
      <protection/>
    </xf>
    <xf numFmtId="0" fontId="10" fillId="39" borderId="20" xfId="15" applyFont="1" applyFill="1" applyBorder="1" applyAlignment="1" applyProtection="1">
      <alignment horizontal="left" vertical="top" wrapText="1"/>
      <protection/>
    </xf>
    <xf numFmtId="0" fontId="5" fillId="39" borderId="17" xfId="15" applyFont="1" applyFill="1" applyBorder="1" applyAlignment="1" applyProtection="1">
      <alignment horizontal="left" vertical="top" wrapText="1"/>
      <protection/>
    </xf>
    <xf numFmtId="0" fontId="58" fillId="39" borderId="17" xfId="0" applyFont="1" applyFill="1" applyBorder="1" applyAlignment="1" applyProtection="1">
      <alignment vertical="top" wrapText="1"/>
      <protection/>
    </xf>
    <xf numFmtId="0" fontId="2" fillId="39" borderId="3" xfId="15" applyFont="1" applyFill="1" applyBorder="1" applyAlignment="1" applyProtection="1">
      <alignment horizontal="left" vertical="top" wrapText="1"/>
      <protection/>
    </xf>
    <xf numFmtId="0" fontId="55" fillId="39" borderId="17" xfId="0" applyFont="1" applyFill="1" applyBorder="1" applyAlignment="1" applyProtection="1">
      <alignment vertical="top" wrapText="1"/>
      <protection/>
    </xf>
    <xf numFmtId="0" fontId="55" fillId="39" borderId="17" xfId="0" applyFont="1" applyFill="1" applyBorder="1" applyAlignment="1" applyProtection="1">
      <alignment horizontal="left" vertical="top" wrapText="1"/>
      <protection/>
    </xf>
    <xf numFmtId="0" fontId="55" fillId="0" borderId="17" xfId="0" applyFont="1" applyFill="1" applyBorder="1" applyAlignment="1" applyProtection="1">
      <alignment vertical="top" wrapText="1"/>
      <protection/>
    </xf>
    <xf numFmtId="0" fontId="5" fillId="39" borderId="17" xfId="0" applyFont="1" applyFill="1" applyBorder="1" applyAlignment="1" applyProtection="1">
      <alignment vertical="top" wrapText="1"/>
      <protection/>
    </xf>
    <xf numFmtId="0" fontId="5" fillId="39" borderId="15" xfId="0" applyFont="1" applyFill="1" applyBorder="1" applyAlignment="1" applyProtection="1">
      <alignment vertical="top" wrapText="1"/>
      <protection/>
    </xf>
    <xf numFmtId="0" fontId="7" fillId="29" borderId="19" xfId="15" applyFont="1" applyFill="1" applyBorder="1" applyAlignment="1" applyProtection="1">
      <alignment horizontal="left" vertical="top" wrapText="1"/>
      <protection/>
    </xf>
    <xf numFmtId="0" fontId="55" fillId="39" borderId="0" xfId="0" applyFont="1" applyFill="1" applyBorder="1" applyAlignment="1" applyProtection="1">
      <alignment vertical="top" wrapText="1"/>
      <protection/>
    </xf>
    <xf numFmtId="0" fontId="53" fillId="39" borderId="21" xfId="0" applyFont="1" applyFill="1" applyBorder="1" applyAlignment="1" applyProtection="1">
      <alignment vertical="top" wrapText="1"/>
      <protection/>
    </xf>
    <xf numFmtId="0" fontId="7" fillId="29" borderId="0" xfId="15" applyFont="1" applyFill="1" applyBorder="1" applyAlignment="1" applyProtection="1">
      <alignment horizontal="left" vertical="top" wrapText="1"/>
      <protection/>
    </xf>
    <xf numFmtId="0" fontId="7" fillId="29" borderId="16" xfId="15" applyFont="1" applyFill="1" applyBorder="1" applyAlignment="1" applyProtection="1">
      <alignment horizontal="left" vertical="top" wrapText="1"/>
      <protection/>
    </xf>
    <xf numFmtId="0" fontId="2" fillId="32" borderId="8" xfId="62" applyFont="1" applyBorder="1" applyAlignment="1" applyProtection="1">
      <alignment horizontal="left" vertical="top" wrapText="1"/>
      <protection/>
    </xf>
    <xf numFmtId="0" fontId="2" fillId="0" borderId="3" xfId="15" applyFont="1" applyFill="1" applyBorder="1" applyAlignment="1" applyProtection="1">
      <alignment vertical="top" wrapText="1"/>
      <protection/>
    </xf>
    <xf numFmtId="0" fontId="7" fillId="39" borderId="0" xfId="62" applyFont="1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vertical="top" wrapText="1"/>
      <protection/>
    </xf>
    <xf numFmtId="0" fontId="2" fillId="29" borderId="19" xfId="15" applyFont="1" applyFill="1" applyBorder="1" applyAlignment="1" applyProtection="1">
      <alignment vertical="top" wrapText="1"/>
      <protection/>
    </xf>
    <xf numFmtId="0" fontId="58" fillId="0" borderId="17" xfId="0" applyFont="1" applyBorder="1" applyAlignment="1" applyProtection="1">
      <alignment vertical="top" wrapText="1"/>
      <protection/>
    </xf>
    <xf numFmtId="0" fontId="58" fillId="0" borderId="22" xfId="0" applyFont="1" applyBorder="1" applyAlignment="1" applyProtection="1">
      <alignment vertical="top" wrapText="1"/>
      <protection/>
    </xf>
    <xf numFmtId="0" fontId="5" fillId="0" borderId="3" xfId="15" applyFont="1" applyFill="1" applyBorder="1" applyAlignment="1" applyProtection="1">
      <alignment horizontal="left" vertical="top" wrapText="1"/>
      <protection/>
    </xf>
    <xf numFmtId="0" fontId="2" fillId="39" borderId="0" xfId="15" applyFont="1" applyFill="1" applyBorder="1" applyAlignment="1" applyProtection="1">
      <alignment horizontal="left" vertical="top" wrapText="1"/>
      <protection/>
    </xf>
    <xf numFmtId="0" fontId="7" fillId="39" borderId="0" xfId="15" applyFont="1" applyFill="1" applyBorder="1" applyAlignment="1" applyProtection="1">
      <alignment vertical="top" wrapText="1"/>
      <protection/>
    </xf>
    <xf numFmtId="0" fontId="5" fillId="32" borderId="8" xfId="62" applyFont="1" applyBorder="1" applyAlignment="1" applyProtection="1">
      <alignment horizontal="left" vertical="top" wrapText="1"/>
      <protection/>
    </xf>
    <xf numFmtId="0" fontId="5" fillId="0" borderId="3" xfId="15" applyFont="1" applyFill="1" applyBorder="1" applyAlignment="1" applyProtection="1">
      <alignment vertical="top" wrapText="1"/>
      <protection/>
    </xf>
    <xf numFmtId="0" fontId="55" fillId="0" borderId="17" xfId="0" applyFont="1" applyBorder="1" applyAlignment="1" applyProtection="1">
      <alignment vertical="top" wrapText="1"/>
      <protection/>
    </xf>
    <xf numFmtId="0" fontId="55" fillId="0" borderId="22" xfId="0" applyFont="1" applyBorder="1" applyAlignment="1" applyProtection="1">
      <alignment vertical="top" wrapText="1"/>
      <protection/>
    </xf>
    <xf numFmtId="0" fontId="55" fillId="39" borderId="17" xfId="15" applyFont="1" applyFill="1" applyBorder="1" applyAlignment="1" applyProtection="1">
      <alignment horizontal="left" vertical="top" wrapText="1"/>
      <protection/>
    </xf>
    <xf numFmtId="0" fontId="5" fillId="29" borderId="3" xfId="15" applyFont="1" applyFill="1" applyBorder="1" applyAlignment="1" applyProtection="1">
      <alignment horizontal="left" vertical="top" wrapText="1"/>
      <protection/>
    </xf>
    <xf numFmtId="2" fontId="4" fillId="29" borderId="13" xfId="75" applyNumberFormat="1" applyFont="1" applyBorder="1" applyAlignment="1" applyProtection="1">
      <alignment horizontal="right" vertical="center"/>
      <protection/>
    </xf>
    <xf numFmtId="3" fontId="7" fillId="38" borderId="3" xfId="74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/>
      <protection/>
    </xf>
    <xf numFmtId="0" fontId="55" fillId="0" borderId="3" xfId="0" applyFont="1" applyBorder="1" applyAlignment="1" applyProtection="1">
      <alignment horizontal="left" vertical="top" wrapText="1"/>
      <protection/>
    </xf>
    <xf numFmtId="0" fontId="4" fillId="31" borderId="13" xfId="51" applyFont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right" vertical="center"/>
      <protection/>
    </xf>
    <xf numFmtId="3" fontId="7" fillId="29" borderId="3" xfId="74" applyNumberFormat="1" applyFont="1" applyBorder="1" applyProtection="1">
      <alignment horizontal="right" vertical="center"/>
      <protection/>
    </xf>
    <xf numFmtId="0" fontId="4" fillId="29" borderId="0" xfId="15" applyFont="1" applyFill="1" applyBorder="1" applyAlignment="1" applyProtection="1">
      <alignment vertical="center" wrapText="1"/>
      <protection/>
    </xf>
    <xf numFmtId="0" fontId="4" fillId="29" borderId="0" xfId="15" applyFont="1" applyFill="1" applyBorder="1" applyProtection="1">
      <alignment vertical="center"/>
      <protection/>
    </xf>
    <xf numFmtId="0" fontId="4" fillId="29" borderId="16" xfId="15" applyFont="1" applyFill="1" applyBorder="1" applyAlignment="1" applyProtection="1">
      <alignment vertical="center" wrapText="1"/>
      <protection/>
    </xf>
    <xf numFmtId="0" fontId="4" fillId="29" borderId="16" xfId="15" applyFont="1" applyFill="1" applyBorder="1" applyProtection="1">
      <alignment vertical="center"/>
      <protection/>
    </xf>
    <xf numFmtId="0" fontId="4" fillId="29" borderId="16" xfId="15" applyFont="1" applyFill="1" applyBorder="1" applyAlignment="1" applyProtection="1">
      <alignment vertical="center"/>
      <protection/>
    </xf>
    <xf numFmtId="0" fontId="5" fillId="29" borderId="21" xfId="15" applyFont="1" applyFill="1" applyBorder="1" applyAlignment="1" applyProtection="1">
      <alignment vertical="center"/>
      <protection/>
    </xf>
    <xf numFmtId="0" fontId="5" fillId="29" borderId="20" xfId="15" applyFont="1" applyFill="1" applyBorder="1" applyAlignment="1" applyProtection="1">
      <alignment vertical="center"/>
      <protection/>
    </xf>
    <xf numFmtId="0" fontId="4" fillId="38" borderId="13" xfId="51" applyFont="1" applyFill="1" applyBorder="1" applyAlignment="1" applyProtection="1">
      <alignment horizontal="center" vertical="center"/>
      <protection/>
    </xf>
    <xf numFmtId="0" fontId="4" fillId="0" borderId="3" xfId="15" applyFont="1" applyFill="1" applyBorder="1" applyAlignment="1" applyProtection="1">
      <alignment horizontal="left" vertical="top" wrapText="1"/>
      <protection/>
    </xf>
    <xf numFmtId="0" fontId="4" fillId="0" borderId="3" xfId="15" applyFont="1" applyBorder="1" applyAlignment="1" applyProtection="1">
      <alignment horizontal="left" vertical="top" wrapText="1"/>
      <protection/>
    </xf>
    <xf numFmtId="0" fontId="5" fillId="0" borderId="8" xfId="0" applyFont="1" applyFill="1" applyBorder="1" applyAlignment="1" applyProtection="1">
      <alignment horizontal="left" vertical="top" wrapText="1"/>
      <protection/>
    </xf>
    <xf numFmtId="0" fontId="5" fillId="0" borderId="5" xfId="0" applyFont="1" applyFill="1" applyBorder="1" applyAlignment="1" applyProtection="1">
      <alignment vertical="top" wrapText="1"/>
      <protection/>
    </xf>
    <xf numFmtId="3" fontId="7" fillId="31" borderId="17" xfId="64" applyNumberFormat="1" applyFont="1" applyFill="1" applyBorder="1" applyAlignment="1" applyProtection="1">
      <alignment horizontal="right" vertical="center"/>
      <protection/>
    </xf>
    <xf numFmtId="0" fontId="56" fillId="31" borderId="3" xfId="51" applyFont="1" applyBorder="1" applyAlignment="1" applyProtection="1">
      <alignment horizontal="center" vertical="center"/>
      <protection/>
    </xf>
    <xf numFmtId="2" fontId="7" fillId="31" borderId="17" xfId="75" applyNumberFormat="1" applyFont="1" applyFill="1" applyBorder="1" applyAlignment="1" applyProtection="1">
      <alignment horizontal="right" vertical="center"/>
      <protection/>
    </xf>
    <xf numFmtId="0" fontId="12" fillId="29" borderId="0" xfId="15" applyFont="1" applyFill="1" applyBorder="1" applyAlignment="1" applyProtection="1">
      <alignment vertical="top" wrapText="1"/>
      <protection/>
    </xf>
    <xf numFmtId="0" fontId="11" fillId="39" borderId="0" xfId="15" applyFont="1" applyFill="1" applyBorder="1" applyAlignment="1" applyProtection="1">
      <alignment horizontal="left" vertical="top" wrapText="1"/>
      <protection/>
    </xf>
    <xf numFmtId="2" fontId="7" fillId="39" borderId="0" xfId="64" applyNumberFormat="1" applyFont="1" applyFill="1" applyBorder="1" applyAlignment="1" applyProtection="1">
      <alignment horizontal="right" vertical="center"/>
      <protection/>
    </xf>
    <xf numFmtId="0" fontId="5" fillId="39" borderId="0" xfId="15" applyFont="1" applyFill="1" applyBorder="1" applyAlignment="1" applyProtection="1">
      <alignment vertical="center" wrapText="1"/>
      <protection/>
    </xf>
    <xf numFmtId="0" fontId="5" fillId="39" borderId="21" xfId="15" applyFont="1" applyFill="1" applyBorder="1" applyAlignment="1" applyProtection="1">
      <alignment vertical="center" wrapText="1"/>
      <protection/>
    </xf>
    <xf numFmtId="0" fontId="5" fillId="39" borderId="20" xfId="15" applyFont="1" applyFill="1" applyBorder="1" applyAlignment="1" applyProtection="1">
      <alignment vertical="center" wrapText="1"/>
      <protection/>
    </xf>
    <xf numFmtId="0" fontId="5" fillId="39" borderId="0" xfId="62" applyFont="1" applyFill="1" applyBorder="1" applyAlignment="1" applyProtection="1">
      <alignment horizontal="left" vertical="top" wrapText="1"/>
      <protection/>
    </xf>
    <xf numFmtId="2" fontId="7" fillId="39" borderId="0" xfId="62" applyNumberFormat="1" applyFont="1" applyFill="1" applyBorder="1" applyAlignment="1" applyProtection="1">
      <alignment horizontal="left" vertical="center"/>
      <protection/>
    </xf>
    <xf numFmtId="3" fontId="2" fillId="39" borderId="0" xfId="60" applyNumberFormat="1" applyFont="1" applyFill="1" applyBorder="1" applyAlignment="1" applyProtection="1">
      <alignment horizontal="right" vertical="center"/>
      <protection/>
    </xf>
    <xf numFmtId="0" fontId="12" fillId="29" borderId="0" xfId="56" applyFont="1" applyFill="1" applyBorder="1" applyAlignment="1" applyProtection="1">
      <alignment horizontal="left" vertical="top" wrapText="1"/>
      <protection/>
    </xf>
    <xf numFmtId="3" fontId="12" fillId="29" borderId="0" xfId="15" applyNumberFormat="1" applyFont="1" applyFill="1" applyBorder="1" applyAlignment="1" applyProtection="1">
      <alignment vertical="center"/>
      <protection/>
    </xf>
    <xf numFmtId="3" fontId="13" fillId="29" borderId="0" xfId="74" applyFont="1" applyFill="1" applyBorder="1" applyAlignment="1" applyProtection="1">
      <alignment horizontal="right" vertical="center"/>
      <protection/>
    </xf>
    <xf numFmtId="0" fontId="13" fillId="29" borderId="0" xfId="15" applyFont="1" applyFill="1" applyBorder="1" applyAlignment="1" applyProtection="1">
      <alignment vertical="center"/>
      <protection/>
    </xf>
    <xf numFmtId="3" fontId="13" fillId="29" borderId="0" xfId="15" applyNumberFormat="1" applyFont="1" applyFill="1" applyBorder="1" applyAlignment="1" applyProtection="1">
      <alignment vertical="center"/>
      <protection/>
    </xf>
    <xf numFmtId="3" fontId="12" fillId="39" borderId="0" xfId="15" applyNumberFormat="1" applyFont="1" applyFill="1" applyBorder="1" applyAlignment="1" applyProtection="1">
      <alignment vertical="center"/>
      <protection/>
    </xf>
    <xf numFmtId="3" fontId="13" fillId="39" borderId="0" xfId="74" applyFont="1" applyFill="1" applyBorder="1" applyAlignment="1" applyProtection="1">
      <alignment horizontal="right" vertical="center"/>
      <protection/>
    </xf>
    <xf numFmtId="0" fontId="13" fillId="39" borderId="0" xfId="15" applyFont="1" applyFill="1" applyBorder="1" applyAlignment="1" applyProtection="1">
      <alignment vertical="center"/>
      <protection/>
    </xf>
    <xf numFmtId="0" fontId="13" fillId="29" borderId="0" xfId="15" applyFont="1" applyFill="1" applyBorder="1" applyAlignment="1" applyProtection="1">
      <alignment vertical="center" wrapText="1"/>
      <protection/>
    </xf>
    <xf numFmtId="0" fontId="14" fillId="29" borderId="5" xfId="15" applyFont="1" applyFill="1" applyBorder="1" applyAlignment="1" applyProtection="1">
      <alignment horizontal="center"/>
      <protection/>
    </xf>
    <xf numFmtId="0" fontId="12" fillId="29" borderId="20" xfId="15" applyFont="1" applyFill="1" applyBorder="1" applyAlignment="1" applyProtection="1">
      <alignment vertical="top" wrapText="1"/>
      <protection/>
    </xf>
    <xf numFmtId="0" fontId="59" fillId="39" borderId="21" xfId="0" applyFont="1" applyFill="1" applyBorder="1" applyAlignment="1" applyProtection="1">
      <alignment vertical="top" wrapText="1"/>
      <protection/>
    </xf>
    <xf numFmtId="0" fontId="5" fillId="0" borderId="8" xfId="0" applyFont="1" applyFill="1" applyBorder="1" applyAlignment="1" applyProtection="1">
      <alignment vertical="top" wrapText="1"/>
      <protection/>
    </xf>
    <xf numFmtId="0" fontId="55" fillId="8" borderId="3" xfId="0" applyFont="1" applyFill="1" applyBorder="1" applyAlignment="1" applyProtection="1">
      <alignment vertical="top" wrapText="1"/>
      <protection/>
    </xf>
    <xf numFmtId="2" fontId="7" fillId="0" borderId="3" xfId="75" applyNumberFormat="1" applyFont="1" applyFill="1" applyBorder="1" applyAlignment="1" applyProtection="1">
      <alignment horizontal="right" vertical="center"/>
      <protection/>
    </xf>
    <xf numFmtId="0" fontId="4" fillId="40" borderId="3" xfId="51" applyFont="1" applyFill="1" applyBorder="1" applyAlignment="1" applyProtection="1">
      <alignment horizontal="center" vertical="center"/>
      <protection/>
    </xf>
    <xf numFmtId="3" fontId="4" fillId="40" borderId="3" xfId="51" applyNumberFormat="1" applyFont="1" applyFill="1" applyBorder="1" applyAlignment="1" applyProtection="1">
      <alignment horizontal="center" vertical="center"/>
      <protection/>
    </xf>
    <xf numFmtId="0" fontId="4" fillId="40" borderId="13" xfId="51" applyFont="1" applyFill="1" applyBorder="1" applyAlignment="1" applyProtection="1">
      <alignment horizontal="center" vertical="center"/>
      <protection/>
    </xf>
    <xf numFmtId="0" fontId="4" fillId="11" borderId="3" xfId="5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 vertical="center"/>
      <protection locked="0"/>
    </xf>
    <xf numFmtId="3" fontId="7" fillId="11" borderId="3" xfId="74" applyNumberFormat="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/>
      <protection locked="0"/>
    </xf>
    <xf numFmtId="3" fontId="7" fillId="11" borderId="3" xfId="64" applyNumberFormat="1" applyFont="1" applyFill="1" applyBorder="1" applyProtection="1">
      <alignment horizontal="right" vertical="center"/>
      <protection locked="0"/>
    </xf>
    <xf numFmtId="3" fontId="7" fillId="40" borderId="8" xfId="74" applyNumberFormat="1" applyFont="1" applyFill="1" applyBorder="1" applyAlignment="1" applyProtection="1">
      <alignment horizontal="right" vertical="center"/>
      <protection/>
    </xf>
    <xf numFmtId="3" fontId="7" fillId="0" borderId="3" xfId="64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0" fontId="5" fillId="39" borderId="0" xfId="15" applyFont="1" applyFill="1" applyBorder="1" applyAlignment="1" applyProtection="1">
      <alignment horizontal="center" vertical="center" wrapText="1"/>
      <protection/>
    </xf>
    <xf numFmtId="0" fontId="5" fillId="39" borderId="21" xfId="15" applyFont="1" applyFill="1" applyBorder="1" applyAlignment="1" applyProtection="1">
      <alignment horizontal="center" vertical="center" wrapText="1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3" xfId="51" applyFont="1" applyBorder="1" applyAlignment="1" applyProtection="1">
      <alignment horizontal="center" vertical="center"/>
      <protection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4" xfId="51" applyNumberFormat="1" applyFont="1" applyBorder="1" applyAlignment="1" applyProtection="1">
      <alignment horizontal="center" vertical="center"/>
      <protection/>
    </xf>
    <xf numFmtId="3" fontId="4" fillId="31" borderId="13" xfId="51" applyNumberFormat="1" applyFont="1" applyBorder="1" applyAlignment="1" applyProtection="1">
      <alignment horizontal="center" vertical="center"/>
      <protection/>
    </xf>
    <xf numFmtId="3" fontId="2" fillId="39" borderId="0" xfId="71" applyNumberFormat="1" applyFont="1" applyFill="1" applyBorder="1" applyAlignment="1" applyProtection="1">
      <alignment horizontal="left" vertical="center"/>
      <protection/>
    </xf>
    <xf numFmtId="3" fontId="7" fillId="39" borderId="0" xfId="71" applyNumberFormat="1" applyFont="1" applyFill="1" applyBorder="1" applyAlignment="1" applyProtection="1">
      <alignment horizontal="right" vertical="center"/>
      <protection/>
    </xf>
    <xf numFmtId="0" fontId="60" fillId="39" borderId="0" xfId="0" applyFont="1" applyFill="1" applyBorder="1" applyAlignment="1" applyProtection="1">
      <alignment vertical="top"/>
      <protection/>
    </xf>
    <xf numFmtId="0" fontId="60" fillId="39" borderId="0" xfId="0" applyFont="1" applyFill="1" applyBorder="1" applyAlignment="1" applyProtection="1">
      <alignment/>
      <protection/>
    </xf>
    <xf numFmtId="0" fontId="60" fillId="39" borderId="21" xfId="0" applyFont="1" applyFill="1" applyBorder="1" applyAlignment="1" applyProtection="1">
      <alignment/>
      <protection/>
    </xf>
    <xf numFmtId="3" fontId="5" fillId="38" borderId="8" xfId="59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9" fontId="60" fillId="0" borderId="0" xfId="0" applyNumberFormat="1" applyFont="1" applyAlignment="1" applyProtection="1">
      <alignment/>
      <protection/>
    </xf>
    <xf numFmtId="0" fontId="60" fillId="39" borderId="5" xfId="0" applyFont="1" applyFill="1" applyBorder="1" applyAlignment="1" applyProtection="1">
      <alignment/>
      <protection/>
    </xf>
    <xf numFmtId="0" fontId="60" fillId="39" borderId="22" xfId="0" applyFont="1" applyFill="1" applyBorder="1" applyAlignment="1" applyProtection="1">
      <alignment/>
      <protection/>
    </xf>
    <xf numFmtId="0" fontId="60" fillId="39" borderId="19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 vertical="top"/>
      <protection/>
    </xf>
    <xf numFmtId="3" fontId="7" fillId="0" borderId="3" xfId="64" applyNumberFormat="1" applyFont="1" applyFill="1" applyBorder="1" applyAlignment="1" applyProtection="1">
      <alignment horizontal="right"/>
      <protection/>
    </xf>
    <xf numFmtId="3" fontId="7" fillId="11" borderId="3" xfId="71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71" applyNumberFormat="1" applyFont="1" applyFill="1" applyBorder="1" applyAlignment="1" applyProtection="1">
      <alignment horizontal="left" vertical="center" wrapText="1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7" fillId="29" borderId="5" xfId="74" applyNumberFormat="1" applyFont="1" applyBorder="1" applyAlignment="1" applyProtection="1">
      <alignment horizontal="right" vertical="center"/>
      <protection/>
    </xf>
    <xf numFmtId="3" fontId="7" fillId="39" borderId="23" xfId="74" applyNumberFormat="1" applyFont="1" applyFill="1" applyBorder="1" applyAlignment="1" applyProtection="1">
      <alignment horizontal="right" vertical="center"/>
      <protection/>
    </xf>
    <xf numFmtId="3" fontId="2" fillId="29" borderId="23" xfId="74" applyNumberFormat="1" applyFont="1" applyBorder="1" applyAlignment="1" applyProtection="1">
      <alignment horizontal="right" vertical="center"/>
      <protection/>
    </xf>
    <xf numFmtId="3" fontId="55" fillId="0" borderId="24" xfId="0" applyNumberFormat="1" applyFont="1" applyBorder="1" applyAlignment="1" applyProtection="1">
      <alignment horizontal="center" vertical="center" wrapText="1"/>
      <protection/>
    </xf>
    <xf numFmtId="3" fontId="7" fillId="39" borderId="5" xfId="74" applyNumberFormat="1" applyFont="1" applyFill="1" applyBorder="1" applyAlignment="1" applyProtection="1">
      <alignment horizontal="right" vertical="center"/>
      <protection/>
    </xf>
    <xf numFmtId="3" fontId="53" fillId="39" borderId="5" xfId="74" applyNumberFormat="1" applyFont="1" applyFill="1" applyBorder="1" applyAlignment="1" applyProtection="1">
      <alignment horizontal="right" vertical="center"/>
      <protection/>
    </xf>
    <xf numFmtId="3" fontId="7" fillId="29" borderId="24" xfId="74" applyNumberFormat="1" applyFont="1" applyBorder="1" applyAlignment="1" applyProtection="1">
      <alignment horizontal="right" vertical="center"/>
      <protection/>
    </xf>
    <xf numFmtId="3" fontId="55" fillId="0" borderId="8" xfId="0" applyNumberFormat="1" applyFont="1" applyBorder="1" applyAlignment="1" applyProtection="1">
      <alignment vertical="center"/>
      <protection/>
    </xf>
    <xf numFmtId="3" fontId="2" fillId="32" borderId="8" xfId="60" applyNumberFormat="1" applyFont="1" applyBorder="1" applyAlignment="1" applyProtection="1">
      <alignment horizontal="right" vertical="center"/>
      <protection/>
    </xf>
    <xf numFmtId="3" fontId="4" fillId="40" borderId="5" xfId="51" applyNumberFormat="1" applyFont="1" applyFill="1" applyBorder="1" applyAlignment="1" applyProtection="1">
      <alignment horizontal="center" vertical="center"/>
      <protection/>
    </xf>
    <xf numFmtId="3" fontId="2" fillId="31" borderId="13" xfId="51" applyNumberFormat="1" applyFont="1" applyBorder="1" applyAlignment="1" applyProtection="1">
      <alignment horizontal="right" vertical="center" wrapText="1"/>
      <protection/>
    </xf>
    <xf numFmtId="3" fontId="7" fillId="29" borderId="19" xfId="74" applyNumberFormat="1" applyFont="1" applyFill="1" applyBorder="1" applyAlignment="1" applyProtection="1">
      <alignment horizontal="right" vertical="center"/>
      <protection/>
    </xf>
    <xf numFmtId="0" fontId="5" fillId="39" borderId="14" xfId="15" applyFont="1" applyFill="1" applyBorder="1" applyAlignment="1" applyProtection="1">
      <alignment vertical="center"/>
      <protection/>
    </xf>
    <xf numFmtId="0" fontId="5" fillId="39" borderId="3" xfId="59" applyFont="1" applyFill="1" applyBorder="1" applyAlignment="1" applyProtection="1">
      <alignment horizontal="center" vertical="center" wrapText="1"/>
      <protection/>
    </xf>
    <xf numFmtId="2" fontId="7" fillId="39" borderId="3" xfId="75" applyNumberFormat="1" applyFont="1" applyFill="1" applyBorder="1" applyAlignment="1" applyProtection="1">
      <alignment horizontal="right" vertical="center"/>
      <protection/>
    </xf>
    <xf numFmtId="3" fontId="4" fillId="39" borderId="0" xfId="15" applyNumberFormat="1" applyFont="1" applyFill="1" applyBorder="1" applyAlignment="1" applyProtection="1">
      <alignment vertical="center"/>
      <protection/>
    </xf>
    <xf numFmtId="3" fontId="2" fillId="39" borderId="3" xfId="74" applyNumberFormat="1" applyFont="1" applyFill="1" applyBorder="1" applyAlignment="1" applyProtection="1">
      <alignment horizontal="right" vertical="center"/>
      <protection/>
    </xf>
    <xf numFmtId="3" fontId="7" fillId="39" borderId="8" xfId="74" applyNumberFormat="1" applyFont="1" applyFill="1" applyBorder="1" applyProtection="1">
      <alignment horizontal="right" vertical="center"/>
      <protection/>
    </xf>
    <xf numFmtId="3" fontId="5" fillId="29" borderId="23" xfId="59" applyNumberFormat="1" applyFont="1" applyFill="1" applyBorder="1" applyAlignment="1" applyProtection="1">
      <alignment horizontal="center" vertical="center" wrapText="1"/>
      <protection/>
    </xf>
    <xf numFmtId="3" fontId="7" fillId="37" borderId="8" xfId="71" applyNumberFormat="1" applyFont="1" applyBorder="1" applyAlignment="1" applyProtection="1">
      <alignment horizontal="right" vertical="center"/>
      <protection locked="0"/>
    </xf>
    <xf numFmtId="2" fontId="7" fillId="38" borderId="14" xfId="64" applyNumberFormat="1" applyFont="1" applyFill="1" applyBorder="1" applyAlignment="1" applyProtection="1">
      <alignment horizontal="right" vertical="center"/>
      <protection/>
    </xf>
    <xf numFmtId="3" fontId="7" fillId="31" borderId="8" xfId="15" applyNumberFormat="1" applyFont="1" applyFill="1" applyBorder="1" applyAlignment="1" applyProtection="1">
      <alignment vertical="center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3" fontId="2" fillId="31" borderId="13" xfId="64" applyNumberFormat="1" applyFont="1" applyFill="1" applyBorder="1" applyAlignment="1" applyProtection="1">
      <alignment horizontal="right" vertical="center"/>
      <protection/>
    </xf>
    <xf numFmtId="3" fontId="7" fillId="29" borderId="13" xfId="74" applyNumberFormat="1" applyFont="1" applyBorder="1" applyAlignment="1" applyProtection="1">
      <alignment horizontal="right" vertical="center"/>
      <protection/>
    </xf>
    <xf numFmtId="3" fontId="7" fillId="38" borderId="13" xfId="74" applyNumberFormat="1" applyFont="1" applyFill="1" applyBorder="1" applyAlignment="1" applyProtection="1">
      <alignment horizontal="right" vertical="center"/>
      <protection/>
    </xf>
    <xf numFmtId="3" fontId="7" fillId="31" borderId="13" xfId="15" applyNumberFormat="1" applyFont="1" applyFill="1" applyBorder="1" applyAlignment="1" applyProtection="1">
      <alignment vertical="center"/>
      <protection/>
    </xf>
    <xf numFmtId="2" fontId="7" fillId="38" borderId="13" xfId="75" applyNumberFormat="1" applyFont="1" applyFill="1" applyBorder="1" applyAlignment="1" applyProtection="1">
      <alignment horizontal="right" vertical="center"/>
      <protection/>
    </xf>
    <xf numFmtId="2" fontId="7" fillId="31" borderId="13" xfId="75" applyNumberFormat="1" applyFont="1" applyFill="1" applyBorder="1" applyAlignment="1" applyProtection="1">
      <alignment horizontal="right" vertical="center"/>
      <protection/>
    </xf>
    <xf numFmtId="1" fontId="7" fillId="31" borderId="13" xfId="15" applyNumberFormat="1" applyFont="1" applyFill="1" applyBorder="1" applyAlignment="1" applyProtection="1">
      <alignment vertical="center"/>
      <protection/>
    </xf>
    <xf numFmtId="3" fontId="7" fillId="31" borderId="13" xfId="51" applyNumberFormat="1" applyFont="1" applyBorder="1" applyAlignment="1" applyProtection="1">
      <alignment horizontal="right" vertical="center" wrapText="1"/>
      <protection/>
    </xf>
    <xf numFmtId="3" fontId="2" fillId="29" borderId="13" xfId="74" applyNumberFormat="1" applyFont="1" applyFill="1" applyBorder="1" applyAlignment="1" applyProtection="1">
      <alignment horizontal="right" vertical="center"/>
      <protection/>
    </xf>
    <xf numFmtId="3" fontId="2" fillId="39" borderId="3" xfId="74" applyNumberFormat="1" applyFont="1" applyFill="1" applyBorder="1" applyProtection="1">
      <alignment horizontal="right" vertical="center"/>
      <protection/>
    </xf>
    <xf numFmtId="3" fontId="56" fillId="39" borderId="5" xfId="74" applyNumberFormat="1" applyFont="1" applyFill="1" applyBorder="1" applyAlignment="1" applyProtection="1">
      <alignment horizontal="right" vertical="center"/>
      <protection/>
    </xf>
    <xf numFmtId="3" fontId="2" fillId="39" borderId="5" xfId="51" applyNumberFormat="1" applyFont="1" applyFill="1" applyBorder="1" applyAlignment="1" applyProtection="1">
      <alignment horizontal="center" vertical="center" wrapText="1"/>
      <protection/>
    </xf>
    <xf numFmtId="3" fontId="7" fillId="39" borderId="24" xfId="74" applyNumberFormat="1" applyFont="1" applyFill="1" applyBorder="1" applyAlignment="1" applyProtection="1">
      <alignment horizontal="right" vertical="center"/>
      <protection/>
    </xf>
    <xf numFmtId="2" fontId="2" fillId="39" borderId="0" xfId="75" applyNumberFormat="1" applyFont="1" applyFill="1" applyBorder="1" applyAlignment="1" applyProtection="1">
      <alignment horizontal="right" vertical="center"/>
      <protection/>
    </xf>
    <xf numFmtId="9" fontId="2" fillId="9" borderId="3" xfId="61" applyNumberFormat="1" applyFont="1" applyFill="1" applyBorder="1" applyProtection="1">
      <alignment horizontal="right" vertical="center"/>
      <protection/>
    </xf>
    <xf numFmtId="3" fontId="2" fillId="37" borderId="3" xfId="71" applyNumberFormat="1" applyFont="1" applyBorder="1" applyAlignment="1" applyProtection="1">
      <alignment horizontal="left" vertical="top"/>
      <protection locked="0"/>
    </xf>
    <xf numFmtId="0" fontId="61" fillId="39" borderId="5" xfId="0" applyFont="1" applyFill="1" applyBorder="1" applyAlignment="1" applyProtection="1">
      <alignment/>
      <protection/>
    </xf>
    <xf numFmtId="0" fontId="59" fillId="0" borderId="0" xfId="0" applyFont="1" applyBorder="1" applyAlignment="1" applyProtection="1">
      <alignment vertical="top" wrapText="1"/>
      <protection/>
    </xf>
    <xf numFmtId="3" fontId="7" fillId="0" borderId="3" xfId="64" applyNumberFormat="1" applyFont="1" applyFill="1" applyBorder="1" applyProtection="1">
      <alignment horizontal="right" vertical="center"/>
      <protection/>
    </xf>
    <xf numFmtId="3" fontId="7" fillId="38" borderId="3" xfId="64" applyNumberFormat="1" applyFont="1" applyFill="1" applyBorder="1" applyProtection="1">
      <alignment horizontal="right" vertical="center"/>
      <protection/>
    </xf>
    <xf numFmtId="3" fontId="53" fillId="38" borderId="3" xfId="64" applyNumberFormat="1" applyFont="1" applyFill="1" applyBorder="1" applyProtection="1">
      <alignment horizontal="right" vertical="center"/>
      <protection/>
    </xf>
    <xf numFmtId="0" fontId="60" fillId="0" borderId="5" xfId="0" applyFont="1" applyBorder="1" applyAlignment="1" applyProtection="1">
      <alignment/>
      <protection/>
    </xf>
    <xf numFmtId="0" fontId="5" fillId="29" borderId="5" xfId="56" applyFont="1" applyFill="1" applyBorder="1" applyAlignment="1" applyProtection="1">
      <alignment/>
      <protection/>
    </xf>
    <xf numFmtId="0" fontId="4" fillId="29" borderId="23" xfId="15" applyFont="1" applyFill="1" applyBorder="1" applyProtection="1">
      <alignment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2" fillId="29" borderId="3" xfId="15" applyFont="1" applyFill="1" applyBorder="1" applyAlignment="1" applyProtection="1">
      <alignment vertical="top" wrapText="1"/>
      <protection/>
    </xf>
    <xf numFmtId="0" fontId="5" fillId="29" borderId="3" xfId="15" applyFont="1" applyFill="1" applyBorder="1" applyAlignment="1" applyProtection="1">
      <alignment vertical="top" wrapText="1"/>
      <protection/>
    </xf>
    <xf numFmtId="2" fontId="4" fillId="0" borderId="3" xfId="75" applyNumberFormat="1" applyFont="1" applyFill="1" applyBorder="1" applyAlignment="1" applyProtection="1">
      <alignment horizontal="right" vertical="center"/>
      <protection/>
    </xf>
    <xf numFmtId="170" fontId="4" fillId="0" borderId="3" xfId="75" applyNumberFormat="1" applyFont="1" applyFill="1" applyBorder="1" applyAlignment="1" applyProtection="1">
      <alignment horizontal="right" vertical="center"/>
      <protection/>
    </xf>
    <xf numFmtId="0" fontId="55" fillId="29" borderId="0" xfId="56" applyFont="1" applyFill="1" applyBorder="1" applyAlignment="1" applyProtection="1">
      <alignment horizontal="left" vertical="top" wrapText="1"/>
      <protection/>
    </xf>
    <xf numFmtId="0" fontId="55" fillId="29" borderId="5" xfId="54" applyFont="1" applyFill="1" applyBorder="1" applyAlignment="1" applyProtection="1">
      <alignment horizontal="left"/>
      <protection/>
    </xf>
    <xf numFmtId="0" fontId="2" fillId="29" borderId="3" xfId="15" applyFont="1" applyFill="1" applyBorder="1" applyAlignment="1" applyProtection="1">
      <alignment horizontal="left" vertical="top" wrapText="1"/>
      <protection/>
    </xf>
    <xf numFmtId="0" fontId="4" fillId="31" borderId="8" xfId="51" applyFont="1" applyBorder="1" applyAlignment="1" applyProtection="1">
      <alignment vertical="center"/>
      <protection/>
    </xf>
    <xf numFmtId="0" fontId="4" fillId="31" borderId="3" xfId="51" applyFont="1" applyBorder="1" applyAlignment="1" applyProtection="1">
      <alignment vertical="center"/>
      <protection/>
    </xf>
    <xf numFmtId="3" fontId="7" fillId="41" borderId="5" xfId="74" applyNumberFormat="1" applyFont="1" applyFill="1" applyBorder="1" applyAlignment="1" applyProtection="1">
      <alignment horizontal="right" vertical="center"/>
      <protection/>
    </xf>
    <xf numFmtId="3" fontId="54" fillId="39" borderId="5" xfId="59" applyNumberFormat="1" applyFont="1" applyFill="1" applyBorder="1" applyAlignment="1" applyProtection="1">
      <alignment horizontal="center" vertical="center" wrapText="1"/>
      <protection/>
    </xf>
    <xf numFmtId="3" fontId="4" fillId="39" borderId="5" xfId="51" applyNumberFormat="1" applyFont="1" applyFill="1" applyBorder="1" applyAlignment="1" applyProtection="1">
      <alignment horizontal="center" vertical="center"/>
      <protection/>
    </xf>
    <xf numFmtId="3" fontId="2" fillId="39" borderId="5" xfId="74" applyNumberFormat="1" applyFont="1" applyFill="1" applyBorder="1" applyAlignment="1" applyProtection="1">
      <alignment horizontal="right" vertical="center"/>
      <protection/>
    </xf>
    <xf numFmtId="3" fontId="7" fillId="39" borderId="22" xfId="74" applyNumberFormat="1" applyFont="1" applyFill="1" applyBorder="1" applyAlignment="1" applyProtection="1">
      <alignment horizontal="right" vertical="center"/>
      <protection/>
    </xf>
    <xf numFmtId="3" fontId="2" fillId="39" borderId="22" xfId="74" applyNumberFormat="1" applyFont="1" applyFill="1" applyBorder="1" applyAlignment="1" applyProtection="1">
      <alignment horizontal="right" vertical="center"/>
      <protection/>
    </xf>
    <xf numFmtId="3" fontId="4" fillId="39" borderId="22" xfId="51" applyNumberFormat="1" applyFont="1" applyFill="1" applyBorder="1" applyAlignment="1" applyProtection="1">
      <alignment horizontal="center" vertical="center"/>
      <protection/>
    </xf>
    <xf numFmtId="3" fontId="7" fillId="39" borderId="15" xfId="74" applyNumberFormat="1" applyFont="1" applyFill="1" applyBorder="1" applyProtection="1">
      <alignment horizontal="right" vertical="center"/>
      <protection/>
    </xf>
    <xf numFmtId="3" fontId="5" fillId="39" borderId="24" xfId="59" applyNumberFormat="1" applyFont="1" applyFill="1" applyBorder="1" applyAlignment="1" applyProtection="1">
      <alignment horizontal="center" vertical="center" wrapText="1"/>
      <protection/>
    </xf>
    <xf numFmtId="3" fontId="7" fillId="39" borderId="5" xfId="64" applyNumberFormat="1" applyFont="1" applyFill="1" applyBorder="1" applyAlignment="1" applyProtection="1">
      <alignment horizontal="right" vertical="center"/>
      <protection/>
    </xf>
    <xf numFmtId="3" fontId="5" fillId="39" borderId="17" xfId="59" applyNumberFormat="1" applyFont="1" applyFill="1" applyBorder="1" applyAlignment="1" applyProtection="1">
      <alignment horizontal="center" vertical="center" wrapText="1"/>
      <protection/>
    </xf>
    <xf numFmtId="0" fontId="4" fillId="39" borderId="22" xfId="51" applyFont="1" applyFill="1" applyBorder="1" applyAlignment="1" applyProtection="1">
      <alignment horizontal="center" vertical="center"/>
      <protection/>
    </xf>
    <xf numFmtId="3" fontId="7" fillId="39" borderId="22" xfId="64" applyNumberFormat="1" applyFont="1" applyFill="1" applyBorder="1" applyAlignment="1" applyProtection="1">
      <alignment horizontal="right" vertical="center"/>
      <protection/>
    </xf>
    <xf numFmtId="0" fontId="4" fillId="39" borderId="19" xfId="51" applyFont="1" applyFill="1" applyBorder="1" applyAlignment="1" applyProtection="1">
      <alignment horizontal="center" vertical="center"/>
      <protection/>
    </xf>
    <xf numFmtId="3" fontId="7" fillId="29" borderId="22" xfId="74" applyNumberFormat="1" applyFont="1" applyBorder="1" applyAlignment="1" applyProtection="1">
      <alignment horizontal="right" vertical="center"/>
      <protection/>
    </xf>
    <xf numFmtId="3" fontId="2" fillId="29" borderId="15" xfId="74" applyNumberFormat="1" applyFont="1" applyBorder="1" applyAlignment="1" applyProtection="1">
      <alignment horizontal="right" vertical="center"/>
      <protection/>
    </xf>
    <xf numFmtId="3" fontId="7" fillId="39" borderId="17" xfId="15" applyNumberFormat="1" applyFont="1" applyFill="1" applyBorder="1" applyAlignment="1" applyProtection="1">
      <alignment vertical="center"/>
      <protection/>
    </xf>
    <xf numFmtId="3" fontId="2" fillId="39" borderId="5" xfId="51" applyNumberFormat="1" applyFont="1" applyFill="1" applyBorder="1" applyAlignment="1" applyProtection="1">
      <alignment horizontal="center" vertical="center"/>
      <protection/>
    </xf>
    <xf numFmtId="0" fontId="4" fillId="39" borderId="5" xfId="51" applyFont="1" applyFill="1" applyBorder="1" applyAlignment="1" applyProtection="1">
      <alignment horizontal="center" vertical="center"/>
      <protection/>
    </xf>
    <xf numFmtId="3" fontId="7" fillId="41" borderId="23" xfId="74" applyNumberFormat="1" applyFont="1" applyFill="1" applyBorder="1" applyAlignment="1" applyProtection="1">
      <alignment horizontal="right" vertical="center"/>
      <protection/>
    </xf>
    <xf numFmtId="3" fontId="2" fillId="39" borderId="17" xfId="51" applyNumberFormat="1" applyFont="1" applyFill="1" applyBorder="1" applyAlignment="1" applyProtection="1">
      <alignment horizontal="center" vertical="center"/>
      <protection/>
    </xf>
    <xf numFmtId="3" fontId="2" fillId="39" borderId="22" xfId="51" applyNumberFormat="1" applyFont="1" applyFill="1" applyBorder="1" applyAlignment="1" applyProtection="1">
      <alignment horizontal="center" vertical="center"/>
      <protection/>
    </xf>
    <xf numFmtId="3" fontId="7" fillId="39" borderId="15" xfId="74" applyNumberFormat="1" applyFont="1" applyFill="1" applyBorder="1" applyAlignment="1" applyProtection="1">
      <alignment horizontal="right" vertical="center"/>
      <protection/>
    </xf>
    <xf numFmtId="3" fontId="7" fillId="39" borderId="8" xfId="64" applyNumberFormat="1" applyFont="1" applyFill="1" applyBorder="1" applyAlignment="1" applyProtection="1">
      <alignment horizontal="right" vertical="center"/>
      <protection/>
    </xf>
    <xf numFmtId="3" fontId="7" fillId="39" borderId="24" xfId="64" applyNumberFormat="1" applyFont="1" applyFill="1" applyBorder="1" applyAlignment="1" applyProtection="1">
      <alignment horizontal="right" vertical="center"/>
      <protection/>
    </xf>
    <xf numFmtId="3" fontId="7" fillId="39" borderId="23" xfId="64" applyNumberFormat="1" applyFont="1" applyFill="1" applyBorder="1" applyAlignment="1" applyProtection="1">
      <alignment horizontal="right" vertical="center"/>
      <protection/>
    </xf>
    <xf numFmtId="3" fontId="2" fillId="39" borderId="23" xfId="74" applyNumberFormat="1" applyFont="1" applyFill="1" applyBorder="1" applyAlignment="1" applyProtection="1">
      <alignment horizontal="right" vertical="center"/>
      <protection/>
    </xf>
    <xf numFmtId="3" fontId="7" fillId="39" borderId="17" xfId="74" applyNumberFormat="1" applyFont="1" applyFill="1" applyBorder="1" applyAlignment="1" applyProtection="1">
      <alignment horizontal="right" vertical="center"/>
      <protection/>
    </xf>
    <xf numFmtId="3" fontId="2" fillId="39" borderId="22" xfId="51" applyNumberFormat="1" applyFont="1" applyFill="1" applyBorder="1" applyAlignment="1" applyProtection="1">
      <alignment horizontal="center" vertical="center" wrapText="1"/>
      <protection/>
    </xf>
    <xf numFmtId="3" fontId="56" fillId="39" borderId="22" xfId="74" applyNumberFormat="1" applyFont="1" applyFill="1" applyBorder="1" applyAlignment="1" applyProtection="1">
      <alignment horizontal="right" vertical="center"/>
      <protection/>
    </xf>
    <xf numFmtId="3" fontId="2" fillId="41" borderId="22" xfId="51" applyNumberFormat="1" applyFont="1" applyFill="1" applyBorder="1" applyAlignment="1" applyProtection="1">
      <alignment horizontal="center" vertical="center" wrapText="1"/>
      <protection/>
    </xf>
    <xf numFmtId="3" fontId="7" fillId="39" borderId="5" xfId="51" applyNumberFormat="1" applyFont="1" applyFill="1" applyBorder="1" applyAlignment="1" applyProtection="1">
      <alignment horizontal="center" vertical="center"/>
      <protection/>
    </xf>
    <xf numFmtId="0" fontId="4" fillId="39" borderId="24" xfId="51" applyFont="1" applyFill="1" applyBorder="1" applyAlignment="1" applyProtection="1">
      <alignment horizontal="center" vertical="center"/>
      <protection/>
    </xf>
    <xf numFmtId="3" fontId="4" fillId="39" borderId="24" xfId="51" applyNumberFormat="1" applyFont="1" applyFill="1" applyBorder="1" applyAlignment="1" applyProtection="1">
      <alignment horizontal="center" vertical="center"/>
      <protection/>
    </xf>
    <xf numFmtId="3" fontId="7" fillId="39" borderId="5" xfId="71" applyNumberFormat="1" applyFont="1" applyFill="1" applyBorder="1" applyAlignment="1" applyProtection="1">
      <alignment horizontal="right" vertical="center"/>
      <protection locked="0"/>
    </xf>
    <xf numFmtId="3" fontId="7" fillId="39" borderId="0" xfId="15" applyNumberFormat="1" applyFont="1" applyFill="1" applyBorder="1" applyAlignment="1" applyProtection="1">
      <alignment horizontal="right" vertical="center"/>
      <protection/>
    </xf>
    <xf numFmtId="3" fontId="7" fillId="39" borderId="23" xfId="71" applyNumberFormat="1" applyFont="1" applyFill="1" applyBorder="1" applyAlignment="1" applyProtection="1">
      <alignment horizontal="right" vertical="center"/>
      <protection locked="0"/>
    </xf>
    <xf numFmtId="0" fontId="4" fillId="40" borderId="8" xfId="51" applyFont="1" applyFill="1" applyBorder="1" applyAlignment="1" applyProtection="1">
      <alignment horizontal="center" vertical="center"/>
      <protection/>
    </xf>
    <xf numFmtId="3" fontId="2" fillId="39" borderId="17" xfId="51" applyNumberFormat="1" applyFont="1" applyFill="1" applyBorder="1" applyAlignment="1" applyProtection="1">
      <alignment horizontal="right" vertical="center" wrapText="1"/>
      <protection/>
    </xf>
    <xf numFmtId="3" fontId="2" fillId="39" borderId="22" xfId="51" applyNumberFormat="1" applyFont="1" applyFill="1" applyBorder="1" applyAlignment="1" applyProtection="1">
      <alignment horizontal="right" vertical="center" wrapText="1"/>
      <protection/>
    </xf>
    <xf numFmtId="3" fontId="2" fillId="39" borderId="15" xfId="74" applyNumberFormat="1" applyFont="1" applyFill="1" applyBorder="1" applyAlignment="1" applyProtection="1">
      <alignment horizontal="right" vertical="center"/>
      <protection/>
    </xf>
    <xf numFmtId="3" fontId="53" fillId="39" borderId="19" xfId="0" applyNumberFormat="1" applyFont="1" applyFill="1" applyBorder="1" applyAlignment="1" applyProtection="1">
      <alignment vertical="center"/>
      <protection/>
    </xf>
    <xf numFmtId="3" fontId="2" fillId="32" borderId="8" xfId="60" applyNumberFormat="1" applyFont="1" applyBorder="1" applyProtection="1">
      <alignment horizontal="right" vertical="center"/>
      <protection/>
    </xf>
    <xf numFmtId="3" fontId="2" fillId="39" borderId="15" xfId="60" applyNumberFormat="1" applyFont="1" applyFill="1" applyBorder="1" applyProtection="1">
      <alignment horizontal="right" vertical="center"/>
      <protection/>
    </xf>
    <xf numFmtId="0" fontId="60" fillId="0" borderId="0" xfId="0" applyFont="1" applyFill="1" applyBorder="1" applyAlignment="1" applyProtection="1">
      <alignment/>
      <protection/>
    </xf>
    <xf numFmtId="0" fontId="5" fillId="39" borderId="0" xfId="15" applyFont="1" applyFill="1" applyBorder="1" applyAlignment="1" applyProtection="1">
      <alignment horizontal="center" vertical="center"/>
      <protection/>
    </xf>
    <xf numFmtId="0" fontId="5" fillId="39" borderId="3" xfId="53" applyFont="1" applyFill="1" applyBorder="1" applyAlignment="1" applyProtection="1">
      <alignment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" fillId="29" borderId="13" xfId="15" applyFont="1" applyFill="1" applyBorder="1" applyAlignment="1" applyProtection="1">
      <alignment vertical="center"/>
      <protection/>
    </xf>
    <xf numFmtId="0" fontId="5" fillId="39" borderId="18" xfId="15" applyFont="1" applyFill="1" applyBorder="1" applyAlignment="1" applyProtection="1">
      <alignment vertical="center"/>
      <protection/>
    </xf>
    <xf numFmtId="3" fontId="2" fillId="29" borderId="18" xfId="74" applyFont="1" applyFill="1" applyBorder="1" applyAlignment="1" applyProtection="1">
      <alignment horizontal="right" vertical="center"/>
      <protection/>
    </xf>
    <xf numFmtId="3" fontId="2" fillId="39" borderId="21" xfId="74" applyFont="1" applyFill="1" applyBorder="1" applyAlignment="1" applyProtection="1">
      <alignment horizontal="right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" fillId="39" borderId="8" xfId="53" applyFont="1" applyFill="1" applyBorder="1" applyAlignment="1" applyProtection="1">
      <alignment/>
      <protection/>
    </xf>
    <xf numFmtId="0" fontId="5" fillId="39" borderId="14" xfId="53" applyFont="1" applyFill="1" applyBorder="1" applyAlignment="1" applyProtection="1">
      <alignment/>
      <protection/>
    </xf>
    <xf numFmtId="0" fontId="5" fillId="39" borderId="5" xfId="56" applyFont="1" applyFill="1" applyBorder="1" applyAlignment="1" applyProtection="1">
      <alignment horizontal="left"/>
      <protection/>
    </xf>
    <xf numFmtId="3" fontId="55" fillId="29" borderId="8" xfId="59" applyNumberFormat="1" applyFont="1" applyFill="1" applyBorder="1" applyAlignment="1" applyProtection="1">
      <alignment horizontal="center" vertical="center" wrapText="1"/>
      <protection/>
    </xf>
    <xf numFmtId="0" fontId="5" fillId="39" borderId="21" xfId="15" applyFont="1" applyFill="1" applyBorder="1" applyAlignment="1" applyProtection="1">
      <alignment horizontal="center" vertical="center"/>
      <protection/>
    </xf>
    <xf numFmtId="0" fontId="4" fillId="29" borderId="3" xfId="15" applyFont="1" applyFill="1" applyBorder="1" applyAlignment="1" applyProtection="1">
      <alignment vertical="top" wrapText="1"/>
      <protection/>
    </xf>
    <xf numFmtId="3" fontId="4" fillId="29" borderId="3" xfId="15" applyNumberFormat="1" applyFont="1" applyFill="1" applyBorder="1" applyAlignment="1" applyProtection="1">
      <alignment vertical="center"/>
      <protection/>
    </xf>
    <xf numFmtId="0" fontId="4" fillId="29" borderId="3" xfId="15" applyFont="1" applyFill="1" applyBorder="1" applyAlignment="1" applyProtection="1">
      <alignment vertical="center"/>
      <protection/>
    </xf>
    <xf numFmtId="0" fontId="5" fillId="39" borderId="3" xfId="15" applyFont="1" applyFill="1" applyBorder="1" applyAlignment="1" applyProtection="1">
      <alignment vertical="center"/>
      <protection/>
    </xf>
    <xf numFmtId="0" fontId="53" fillId="0" borderId="3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/>
      <protection/>
    </xf>
    <xf numFmtId="0" fontId="5" fillId="29" borderId="3" xfId="56" applyFont="1" applyFill="1" applyBorder="1" applyAlignment="1" applyProtection="1">
      <alignment/>
      <protection/>
    </xf>
    <xf numFmtId="0" fontId="5" fillId="39" borderId="21" xfId="15" applyFont="1" applyFill="1" applyBorder="1" applyAlignment="1" applyProtection="1">
      <alignment vertical="center"/>
      <protection/>
    </xf>
    <xf numFmtId="0" fontId="5" fillId="11" borderId="3" xfId="53" applyFont="1" applyFill="1" applyBorder="1" applyAlignment="1" applyProtection="1">
      <alignment horizontal="center"/>
      <protection locked="0"/>
    </xf>
    <xf numFmtId="0" fontId="5" fillId="39" borderId="24" xfId="53" applyFont="1" applyFill="1" applyBorder="1" applyAlignment="1" applyProtection="1">
      <alignment horizontal="center" vertical="center"/>
      <protection/>
    </xf>
    <xf numFmtId="0" fontId="5" fillId="39" borderId="18" xfId="53" applyFont="1" applyFill="1" applyBorder="1" applyAlignment="1" applyProtection="1">
      <alignment horizontal="center" vertical="center"/>
      <protection/>
    </xf>
    <xf numFmtId="0" fontId="5" fillId="39" borderId="23" xfId="53" applyFont="1" applyFill="1" applyBorder="1" applyAlignment="1" applyProtection="1">
      <alignment horizontal="center" vertical="center"/>
      <protection/>
    </xf>
    <xf numFmtId="0" fontId="5" fillId="39" borderId="20" xfId="53" applyFont="1" applyFill="1" applyBorder="1" applyAlignment="1" applyProtection="1">
      <alignment horizontal="center" vertical="center"/>
      <protection/>
    </xf>
    <xf numFmtId="0" fontId="5" fillId="39" borderId="8" xfId="56" applyFont="1" applyFill="1" applyBorder="1" applyAlignment="1" applyProtection="1">
      <alignment horizontal="left"/>
      <protection/>
    </xf>
    <xf numFmtId="0" fontId="5" fillId="39" borderId="14" xfId="56" applyFont="1" applyFill="1" applyBorder="1" applyAlignment="1" applyProtection="1">
      <alignment horizontal="left"/>
      <protection/>
    </xf>
    <xf numFmtId="0" fontId="5" fillId="39" borderId="13" xfId="56" applyFont="1" applyFill="1" applyBorder="1" applyAlignment="1" applyProtection="1">
      <alignment horizontal="left"/>
      <protection/>
    </xf>
    <xf numFmtId="0" fontId="2" fillId="29" borderId="8" xfId="15" applyFont="1" applyFill="1" applyBorder="1" applyAlignment="1" applyProtection="1">
      <alignment horizontal="left" vertical="center" wrapText="1"/>
      <protection/>
    </xf>
    <xf numFmtId="0" fontId="2" fillId="29" borderId="14" xfId="15" applyFont="1" applyFill="1" applyBorder="1" applyAlignment="1" applyProtection="1">
      <alignment horizontal="left" vertical="center" wrapText="1"/>
      <protection/>
    </xf>
    <xf numFmtId="0" fontId="2" fillId="29" borderId="13" xfId="15" applyFont="1" applyFill="1" applyBorder="1" applyAlignment="1" applyProtection="1">
      <alignment horizontal="left" vertical="center" wrapText="1"/>
      <protection/>
    </xf>
    <xf numFmtId="0" fontId="2" fillId="29" borderId="8" xfId="15" applyFont="1" applyFill="1" applyBorder="1" applyAlignment="1" applyProtection="1">
      <alignment horizontal="left" vertical="center"/>
      <protection/>
    </xf>
    <xf numFmtId="0" fontId="2" fillId="29" borderId="14" xfId="15" applyFont="1" applyFill="1" applyBorder="1" applyAlignment="1" applyProtection="1">
      <alignment horizontal="left" vertical="center"/>
      <protection/>
    </xf>
    <xf numFmtId="0" fontId="2" fillId="29" borderId="13" xfId="15" applyFont="1" applyFill="1" applyBorder="1" applyAlignment="1" applyProtection="1">
      <alignment horizontal="left" vertical="center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4" xfId="51" applyFont="1" applyBorder="1" applyAlignment="1" applyProtection="1">
      <alignment horizontal="center" vertical="center"/>
      <protection/>
    </xf>
    <xf numFmtId="0" fontId="4" fillId="31" borderId="13" xfId="51" applyFont="1" applyBorder="1" applyAlignment="1" applyProtection="1">
      <alignment horizontal="center" vertical="center"/>
      <protection/>
    </xf>
    <xf numFmtId="0" fontId="5" fillId="29" borderId="24" xfId="15" applyFont="1" applyFill="1" applyBorder="1" applyAlignment="1" applyProtection="1">
      <alignment horizontal="center" vertical="center"/>
      <protection locked="0"/>
    </xf>
    <xf numFmtId="0" fontId="5" fillId="29" borderId="18" xfId="15" applyFont="1" applyFill="1" applyBorder="1" applyAlignment="1" applyProtection="1">
      <alignment horizontal="center" vertical="center"/>
      <protection locked="0"/>
    </xf>
    <xf numFmtId="0" fontId="5" fillId="29" borderId="5" xfId="15" applyFont="1" applyFill="1" applyBorder="1" applyAlignment="1" applyProtection="1">
      <alignment horizontal="center" vertical="center"/>
      <protection locked="0"/>
    </xf>
    <xf numFmtId="0" fontId="5" fillId="29" borderId="21" xfId="15" applyFont="1" applyFill="1" applyBorder="1" applyAlignment="1" applyProtection="1">
      <alignment horizontal="center" vertical="center"/>
      <protection locked="0"/>
    </xf>
    <xf numFmtId="0" fontId="5" fillId="29" borderId="23" xfId="15" applyFont="1" applyFill="1" applyBorder="1" applyAlignment="1" applyProtection="1">
      <alignment horizontal="center" vertical="center"/>
      <protection locked="0"/>
    </xf>
    <xf numFmtId="0" fontId="5" fillId="29" borderId="20" xfId="15" applyFont="1" applyFill="1" applyBorder="1" applyAlignment="1" applyProtection="1">
      <alignment horizontal="center" vertical="center"/>
      <protection locked="0"/>
    </xf>
    <xf numFmtId="0" fontId="5" fillId="29" borderId="8" xfId="15" applyFont="1" applyFill="1" applyBorder="1" applyAlignment="1" applyProtection="1">
      <alignment horizontal="center" vertical="center"/>
      <protection locked="0"/>
    </xf>
    <xf numFmtId="0" fontId="5" fillId="29" borderId="13" xfId="15" applyFont="1" applyFill="1" applyBorder="1" applyAlignment="1" applyProtection="1">
      <alignment horizontal="center" vertical="center"/>
      <protection locked="0"/>
    </xf>
    <xf numFmtId="0" fontId="5" fillId="29" borderId="3" xfId="15" applyFont="1" applyFill="1" applyBorder="1" applyAlignment="1" applyProtection="1">
      <alignment horizontal="center" vertical="center" wrapText="1"/>
      <protection/>
    </xf>
    <xf numFmtId="0" fontId="2" fillId="9" borderId="8" xfId="62" applyFont="1" applyFill="1" applyBorder="1" applyAlignment="1" applyProtection="1">
      <alignment horizontal="left" vertical="center" wrapText="1"/>
      <protection/>
    </xf>
    <xf numFmtId="0" fontId="2" fillId="9" borderId="14" xfId="62" applyFont="1" applyFill="1" applyBorder="1" applyAlignment="1" applyProtection="1">
      <alignment horizontal="left" vertical="center" wrapText="1"/>
      <protection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3" fontId="2" fillId="31" borderId="14" xfId="51" applyNumberFormat="1" applyFont="1" applyBorder="1" applyAlignment="1" applyProtection="1">
      <alignment horizontal="center" vertical="center" wrapText="1"/>
      <protection/>
    </xf>
    <xf numFmtId="3" fontId="2" fillId="31" borderId="13" xfId="51" applyNumberFormat="1" applyFont="1" applyBorder="1" applyAlignment="1" applyProtection="1">
      <alignment horizontal="center" vertical="center" wrapText="1"/>
      <protection/>
    </xf>
    <xf numFmtId="0" fontId="5" fillId="39" borderId="24" xfId="15" applyFont="1" applyFill="1" applyBorder="1" applyAlignment="1" applyProtection="1">
      <alignment horizontal="center" vertical="center" wrapText="1"/>
      <protection locked="0"/>
    </xf>
    <xf numFmtId="0" fontId="5" fillId="39" borderId="18" xfId="15" applyFont="1" applyFill="1" applyBorder="1" applyAlignment="1" applyProtection="1">
      <alignment horizontal="center" vertical="center" wrapText="1"/>
      <protection locked="0"/>
    </xf>
    <xf numFmtId="0" fontId="5" fillId="39" borderId="5" xfId="15" applyFont="1" applyFill="1" applyBorder="1" applyAlignment="1" applyProtection="1">
      <alignment horizontal="center" vertical="center" wrapText="1"/>
      <protection locked="0"/>
    </xf>
    <xf numFmtId="0" fontId="5" fillId="39" borderId="21" xfId="15" applyFont="1" applyFill="1" applyBorder="1" applyAlignment="1" applyProtection="1">
      <alignment horizontal="center" vertical="center" wrapText="1"/>
      <protection locked="0"/>
    </xf>
    <xf numFmtId="0" fontId="5" fillId="39" borderId="23" xfId="15" applyFont="1" applyFill="1" applyBorder="1" applyAlignment="1" applyProtection="1">
      <alignment horizontal="center" vertical="center" wrapText="1"/>
      <protection locked="0"/>
    </xf>
    <xf numFmtId="0" fontId="5" fillId="39" borderId="20" xfId="15" applyFont="1" applyFill="1" applyBorder="1" applyAlignment="1" applyProtection="1">
      <alignment horizontal="center" vertical="center" wrapText="1"/>
      <protection locked="0"/>
    </xf>
    <xf numFmtId="0" fontId="55" fillId="39" borderId="24" xfId="15" applyFont="1" applyFill="1" applyBorder="1" applyAlignment="1" applyProtection="1">
      <alignment horizontal="center" vertical="center" wrapText="1"/>
      <protection locked="0"/>
    </xf>
    <xf numFmtId="0" fontId="55" fillId="39" borderId="18" xfId="15" applyFont="1" applyFill="1" applyBorder="1" applyAlignment="1" applyProtection="1">
      <alignment horizontal="center" vertical="center" wrapText="1"/>
      <protection locked="0"/>
    </xf>
    <xf numFmtId="0" fontId="55" fillId="39" borderId="5" xfId="15" applyFont="1" applyFill="1" applyBorder="1" applyAlignment="1" applyProtection="1">
      <alignment horizontal="center" vertical="center" wrapText="1"/>
      <protection locked="0"/>
    </xf>
    <xf numFmtId="0" fontId="55" fillId="39" borderId="21" xfId="15" applyFont="1" applyFill="1" applyBorder="1" applyAlignment="1" applyProtection="1">
      <alignment horizontal="center" vertical="center" wrapText="1"/>
      <protection locked="0"/>
    </xf>
    <xf numFmtId="0" fontId="55" fillId="39" borderId="23" xfId="15" applyFont="1" applyFill="1" applyBorder="1" applyAlignment="1" applyProtection="1">
      <alignment horizontal="center" vertical="center" wrapText="1"/>
      <protection locked="0"/>
    </xf>
    <xf numFmtId="0" fontId="55" fillId="39" borderId="20" xfId="15" applyFont="1" applyFill="1" applyBorder="1" applyAlignment="1" applyProtection="1">
      <alignment horizontal="center" vertical="center" wrapText="1"/>
      <protection locked="0"/>
    </xf>
    <xf numFmtId="0" fontId="5" fillId="29" borderId="8" xfId="15" applyFont="1" applyFill="1" applyBorder="1" applyAlignment="1" applyProtection="1">
      <alignment horizontal="center" vertical="center" wrapText="1"/>
      <protection/>
    </xf>
    <xf numFmtId="0" fontId="5" fillId="29" borderId="13" xfId="15" applyFont="1" applyFill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center" vertical="center"/>
      <protection/>
    </xf>
    <xf numFmtId="3" fontId="7" fillId="31" borderId="14" xfId="64" applyNumberFormat="1" applyFont="1" applyFill="1" applyBorder="1" applyAlignment="1" applyProtection="1">
      <alignment horizontal="center" vertical="center"/>
      <protection/>
    </xf>
    <xf numFmtId="3" fontId="7" fillId="31" borderId="13" xfId="64" applyNumberFormat="1" applyFont="1" applyFill="1" applyBorder="1" applyAlignment="1" applyProtection="1">
      <alignment horizontal="center" vertical="center"/>
      <protection/>
    </xf>
    <xf numFmtId="3" fontId="7" fillId="29" borderId="16" xfId="15" applyNumberFormat="1" applyFont="1" applyFill="1" applyBorder="1" applyAlignment="1" applyProtection="1">
      <alignment horizontal="center" vertical="center"/>
      <protection/>
    </xf>
    <xf numFmtId="3" fontId="7" fillId="29" borderId="20" xfId="15" applyNumberFormat="1" applyFont="1" applyFill="1" applyBorder="1" applyAlignment="1" applyProtection="1">
      <alignment horizontal="center" vertical="center"/>
      <protection/>
    </xf>
    <xf numFmtId="0" fontId="5" fillId="29" borderId="3" xfId="15" applyFont="1" applyFill="1" applyBorder="1" applyAlignment="1" applyProtection="1">
      <alignment horizontal="center" vertical="center"/>
      <protection locked="0"/>
    </xf>
    <xf numFmtId="2" fontId="7" fillId="38" borderId="8" xfId="64" applyNumberFormat="1" applyFont="1" applyFill="1" applyBorder="1" applyAlignment="1" applyProtection="1">
      <alignment horizontal="center" vertical="center"/>
      <protection/>
    </xf>
    <xf numFmtId="2" fontId="7" fillId="38" borderId="14" xfId="64" applyNumberFormat="1" applyFont="1" applyFill="1" applyBorder="1" applyAlignment="1" applyProtection="1">
      <alignment horizontal="center" vertical="center"/>
      <protection/>
    </xf>
    <xf numFmtId="2" fontId="7" fillId="38" borderId="13" xfId="64" applyNumberFormat="1" applyFont="1" applyFill="1" applyBorder="1" applyAlignment="1" applyProtection="1">
      <alignment horizontal="center" vertical="center"/>
      <protection/>
    </xf>
    <xf numFmtId="0" fontId="5" fillId="0" borderId="3" xfId="15" applyFont="1" applyFill="1" applyBorder="1" applyAlignment="1" applyProtection="1">
      <alignment horizontal="center" vertical="center" wrapText="1"/>
      <protection locked="0"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5" fillId="29" borderId="13" xfId="59" applyNumberFormat="1" applyFont="1" applyFill="1" applyBorder="1" applyAlignment="1" applyProtection="1">
      <alignment horizontal="center" vertical="center" wrapText="1"/>
      <protection/>
    </xf>
    <xf numFmtId="0" fontId="5" fillId="0" borderId="24" xfId="15" applyFont="1" applyFill="1" applyBorder="1" applyAlignment="1" applyProtection="1">
      <alignment horizontal="center" vertical="center" wrapText="1"/>
      <protection locked="0"/>
    </xf>
    <xf numFmtId="0" fontId="5" fillId="0" borderId="18" xfId="15" applyFont="1" applyFill="1" applyBorder="1" applyAlignment="1" applyProtection="1">
      <alignment horizontal="center" vertical="center" wrapText="1"/>
      <protection locked="0"/>
    </xf>
    <xf numFmtId="0" fontId="5" fillId="0" borderId="5" xfId="15" applyFont="1" applyFill="1" applyBorder="1" applyAlignment="1" applyProtection="1">
      <alignment horizontal="center" vertical="center" wrapText="1"/>
      <protection locked="0"/>
    </xf>
    <xf numFmtId="0" fontId="5" fillId="0" borderId="21" xfId="15" applyFont="1" applyFill="1" applyBorder="1" applyAlignment="1" applyProtection="1">
      <alignment horizontal="center" vertical="center" wrapText="1"/>
      <protection locked="0"/>
    </xf>
    <xf numFmtId="0" fontId="5" fillId="0" borderId="23" xfId="15" applyFont="1" applyFill="1" applyBorder="1" applyAlignment="1" applyProtection="1">
      <alignment horizontal="center" vertical="center" wrapText="1"/>
      <protection locked="0"/>
    </xf>
    <xf numFmtId="0" fontId="5" fillId="0" borderId="20" xfId="15" applyFont="1" applyFill="1" applyBorder="1" applyAlignment="1" applyProtection="1">
      <alignment horizontal="center" vertical="center" wrapText="1"/>
      <protection locked="0"/>
    </xf>
    <xf numFmtId="3" fontId="7" fillId="39" borderId="8" xfId="74" applyNumberFormat="1" applyFont="1" applyFill="1" applyBorder="1" applyAlignment="1" applyProtection="1">
      <alignment horizontal="center" vertical="center"/>
      <protection/>
    </xf>
    <xf numFmtId="3" fontId="7" fillId="39" borderId="13" xfId="74" applyNumberFormat="1" applyFont="1" applyFill="1" applyBorder="1" applyAlignment="1" applyProtection="1">
      <alignment horizontal="center" vertical="center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2" fillId="31" borderId="14" xfId="51" applyNumberFormat="1" applyFont="1" applyFill="1" applyBorder="1" applyAlignment="1" applyProtection="1">
      <alignment horizontal="center" vertical="center" wrapText="1"/>
      <protection/>
    </xf>
    <xf numFmtId="3" fontId="2" fillId="31" borderId="13" xfId="51" applyNumberFormat="1" applyFont="1" applyFill="1" applyBorder="1" applyAlignment="1" applyProtection="1">
      <alignment horizontal="center" vertical="center" wrapText="1"/>
      <protection/>
    </xf>
    <xf numFmtId="0" fontId="5" fillId="29" borderId="19" xfId="15" applyFont="1" applyFill="1" applyBorder="1" applyAlignment="1" applyProtection="1">
      <alignment horizontal="center" vertical="center"/>
      <protection/>
    </xf>
    <xf numFmtId="0" fontId="5" fillId="29" borderId="18" xfId="15" applyFont="1" applyFill="1" applyBorder="1" applyAlignment="1" applyProtection="1">
      <alignment horizontal="center" vertical="center"/>
      <protection/>
    </xf>
    <xf numFmtId="0" fontId="5" fillId="29" borderId="16" xfId="15" applyFont="1" applyFill="1" applyBorder="1" applyAlignment="1" applyProtection="1">
      <alignment horizontal="center" vertical="center"/>
      <protection/>
    </xf>
    <xf numFmtId="0" fontId="5" fillId="29" borderId="20" xfId="15" applyFont="1" applyFill="1" applyBorder="1" applyAlignment="1" applyProtection="1">
      <alignment horizontal="center" vertical="center"/>
      <protection/>
    </xf>
    <xf numFmtId="0" fontId="60" fillId="39" borderId="5" xfId="0" applyFont="1" applyFill="1" applyBorder="1" applyAlignment="1" applyProtection="1">
      <alignment horizontal="center"/>
      <protection/>
    </xf>
    <xf numFmtId="0" fontId="60" fillId="39" borderId="0" xfId="0" applyFont="1" applyFill="1" applyBorder="1" applyAlignment="1" applyProtection="1">
      <alignment horizontal="center"/>
      <protection/>
    </xf>
    <xf numFmtId="0" fontId="5" fillId="39" borderId="21" xfId="15" applyFont="1" applyFill="1" applyBorder="1" applyAlignment="1" applyProtection="1">
      <alignment horizontal="center" vertical="center"/>
      <protection/>
    </xf>
    <xf numFmtId="0" fontId="5" fillId="39" borderId="5" xfId="56" applyFont="1" applyFill="1" applyBorder="1" applyAlignment="1" applyProtection="1">
      <alignment horizontal="left"/>
      <protection/>
    </xf>
    <xf numFmtId="0" fontId="5" fillId="39" borderId="0" xfId="56" applyFont="1" applyFill="1" applyBorder="1" applyAlignment="1" applyProtection="1">
      <alignment horizontal="left"/>
      <protection/>
    </xf>
    <xf numFmtId="3" fontId="53" fillId="39" borderId="8" xfId="74" applyNumberFormat="1" applyFont="1" applyFill="1" applyBorder="1" applyAlignment="1" applyProtection="1">
      <alignment horizontal="center" vertical="center"/>
      <protection/>
    </xf>
    <xf numFmtId="3" fontId="53" fillId="39" borderId="13" xfId="74" applyNumberFormat="1" applyFont="1" applyFill="1" applyBorder="1" applyAlignment="1" applyProtection="1">
      <alignment horizontal="center" vertical="center"/>
      <protection/>
    </xf>
    <xf numFmtId="0" fontId="60" fillId="39" borderId="24" xfId="0" applyFont="1" applyFill="1" applyBorder="1" applyAlignment="1" applyProtection="1">
      <alignment horizontal="center"/>
      <protection/>
    </xf>
    <xf numFmtId="0" fontId="60" fillId="39" borderId="19" xfId="0" applyFont="1" applyFill="1" applyBorder="1" applyAlignment="1" applyProtection="1">
      <alignment horizontal="center"/>
      <protection/>
    </xf>
    <xf numFmtId="0" fontId="60" fillId="39" borderId="18" xfId="0" applyFont="1" applyFill="1" applyBorder="1" applyAlignment="1" applyProtection="1">
      <alignment horizontal="center"/>
      <protection/>
    </xf>
    <xf numFmtId="0" fontId="5" fillId="39" borderId="21" xfId="56" applyFont="1" applyFill="1" applyBorder="1" applyAlignment="1" applyProtection="1">
      <alignment horizontal="left"/>
      <protection/>
    </xf>
    <xf numFmtId="0" fontId="61" fillId="39" borderId="5" xfId="0" applyFont="1" applyFill="1" applyBorder="1" applyAlignment="1" applyProtection="1">
      <alignment horizontal="center"/>
      <protection/>
    </xf>
    <xf numFmtId="0" fontId="61" fillId="39" borderId="21" xfId="0" applyFont="1" applyFill="1" applyBorder="1" applyAlignment="1" applyProtection="1">
      <alignment horizontal="center"/>
      <protection/>
    </xf>
    <xf numFmtId="3" fontId="55" fillId="29" borderId="8" xfId="59" applyNumberFormat="1" applyFont="1" applyFill="1" applyBorder="1" applyAlignment="1" applyProtection="1">
      <alignment horizontal="center" vertical="center" wrapText="1"/>
      <protection/>
    </xf>
    <xf numFmtId="3" fontId="55" fillId="29" borderId="13" xfId="59" applyNumberFormat="1" applyFont="1" applyFill="1" applyBorder="1" applyAlignment="1" applyProtection="1">
      <alignment horizontal="center" vertical="center" wrapText="1"/>
      <protection/>
    </xf>
    <xf numFmtId="0" fontId="55" fillId="0" borderId="24" xfId="15" applyFont="1" applyFill="1" applyBorder="1" applyAlignment="1" applyProtection="1">
      <alignment horizontal="center" vertical="center" wrapText="1"/>
      <protection locked="0"/>
    </xf>
    <xf numFmtId="0" fontId="55" fillId="0" borderId="18" xfId="15" applyFont="1" applyFill="1" applyBorder="1" applyAlignment="1" applyProtection="1">
      <alignment horizontal="center" vertical="center" wrapText="1"/>
      <protection locked="0"/>
    </xf>
    <xf numFmtId="0" fontId="55" fillId="0" borderId="5" xfId="15" applyFont="1" applyFill="1" applyBorder="1" applyAlignment="1" applyProtection="1">
      <alignment horizontal="center" vertical="center" wrapText="1"/>
      <protection locked="0"/>
    </xf>
    <xf numFmtId="0" fontId="55" fillId="0" borderId="21" xfId="15" applyFont="1" applyFill="1" applyBorder="1" applyAlignment="1" applyProtection="1">
      <alignment horizontal="center" vertical="center" wrapText="1"/>
      <protection locked="0"/>
    </xf>
    <xf numFmtId="0" fontId="55" fillId="0" borderId="23" xfId="15" applyFont="1" applyFill="1" applyBorder="1" applyAlignment="1" applyProtection="1">
      <alignment horizontal="center" vertical="center" wrapText="1"/>
      <protection locked="0"/>
    </xf>
    <xf numFmtId="0" fontId="55" fillId="0" borderId="20" xfId="15" applyFont="1" applyFill="1" applyBorder="1" applyAlignment="1" applyProtection="1">
      <alignment horizontal="center" vertical="center" wrapText="1"/>
      <protection locked="0"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4" xfId="51" applyNumberFormat="1" applyFont="1" applyBorder="1" applyAlignment="1" applyProtection="1">
      <alignment horizontal="center" vertical="center"/>
      <protection/>
    </xf>
    <xf numFmtId="3" fontId="4" fillId="31" borderId="13" xfId="51" applyNumberFormat="1" applyFont="1" applyBorder="1" applyAlignment="1" applyProtection="1">
      <alignment horizontal="center" vertical="center"/>
      <protection/>
    </xf>
    <xf numFmtId="3" fontId="2" fillId="31" borderId="8" xfId="51" applyNumberFormat="1" applyFont="1" applyBorder="1" applyAlignment="1" applyProtection="1">
      <alignment horizontal="center" vertical="center"/>
      <protection/>
    </xf>
    <xf numFmtId="3" fontId="2" fillId="31" borderId="14" xfId="51" applyNumberFormat="1" applyFont="1" applyBorder="1" applyAlignment="1" applyProtection="1">
      <alignment horizontal="center" vertical="center"/>
      <protection/>
    </xf>
    <xf numFmtId="3" fontId="2" fillId="31" borderId="13" xfId="51" applyNumberFormat="1" applyFont="1" applyBorder="1" applyAlignment="1" applyProtection="1">
      <alignment horizontal="center" vertical="center"/>
      <protection/>
    </xf>
    <xf numFmtId="3" fontId="7" fillId="31" borderId="8" xfId="51" applyNumberFormat="1" applyFont="1" applyBorder="1" applyAlignment="1" applyProtection="1">
      <alignment horizontal="center" vertical="center"/>
      <protection/>
    </xf>
    <xf numFmtId="3" fontId="7" fillId="31" borderId="14" xfId="51" applyNumberFormat="1" applyFont="1" applyBorder="1" applyAlignment="1" applyProtection="1">
      <alignment horizontal="center" vertical="center"/>
      <protection/>
    </xf>
    <xf numFmtId="3" fontId="7" fillId="31" borderId="13" xfId="51" applyNumberFormat="1" applyFont="1" applyBorder="1" applyAlignment="1" applyProtection="1">
      <alignment horizontal="center" vertical="center"/>
      <protection/>
    </xf>
  </cellXfs>
  <cellStyles count="6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Liq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Good" xfId="50"/>
    <cellStyle name="greyed" xfId="51"/>
    <cellStyle name="Heading 1" xfId="52"/>
    <cellStyle name="Heading 1 4" xfId="53"/>
    <cellStyle name="Heading 2" xfId="54"/>
    <cellStyle name="Heading 2 2" xfId="55"/>
    <cellStyle name="Heading 2 4" xfId="56"/>
    <cellStyle name="Heading 3" xfId="57"/>
    <cellStyle name="Heading 4" xfId="58"/>
    <cellStyle name="HeadingTable" xfId="59"/>
    <cellStyle name="highlightExposure" xfId="60"/>
    <cellStyle name="highlightPercentage" xfId="61"/>
    <cellStyle name="highlightText" xfId="62"/>
    <cellStyle name="Input" xfId="63"/>
    <cellStyle name="inputExposure" xfId="64"/>
    <cellStyle name="Linked Cell" xfId="65"/>
    <cellStyle name="Neutral" xfId="66"/>
    <cellStyle name="Normal 2" xfId="67"/>
    <cellStyle name="Normal 3" xfId="68"/>
    <cellStyle name="Normal 4" xfId="69"/>
    <cellStyle name="Note" xfId="70"/>
    <cellStyle name="optionalExposure" xfId="71"/>
    <cellStyle name="Output" xfId="72"/>
    <cellStyle name="Percent" xfId="73"/>
    <cellStyle name="showExposure" xfId="74"/>
    <cellStyle name="showParameterE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74"/>
  <sheetViews>
    <sheetView tabSelected="1" zoomScale="85" zoomScaleNormal="85" workbookViewId="0" topLeftCell="A1">
      <selection activeCell="D1" sqref="D1:I1"/>
    </sheetView>
  </sheetViews>
  <sheetFormatPr defaultColWidth="8.8515625" defaultRowHeight="15"/>
  <cols>
    <col min="1" max="1" width="4.28125" style="261" customWidth="1"/>
    <col min="2" max="2" width="2.57421875" style="261" customWidth="1"/>
    <col min="3" max="3" width="152.421875" style="266" customWidth="1"/>
    <col min="4" max="5" width="19.57421875" style="261" customWidth="1"/>
    <col min="6" max="6" width="19.57421875" style="261" hidden="1" customWidth="1"/>
    <col min="7" max="9" width="19.57421875" style="261" customWidth="1"/>
    <col min="10" max="10" width="19.57421875" style="261" hidden="1" customWidth="1"/>
    <col min="11" max="11" width="19.57421875" style="258" customWidth="1"/>
    <col min="12" max="12" width="19.57421875" style="261" customWidth="1"/>
    <col min="13" max="16384" width="8.8515625" style="261" customWidth="1"/>
  </cols>
  <sheetData>
    <row r="1" spans="1:12" ht="25.5" customHeight="1">
      <c r="A1" s="375">
        <v>1</v>
      </c>
      <c r="B1" s="382" t="s">
        <v>216</v>
      </c>
      <c r="C1" s="383"/>
      <c r="D1" s="395" t="s">
        <v>352</v>
      </c>
      <c r="E1" s="395"/>
      <c r="F1" s="395"/>
      <c r="G1" s="395"/>
      <c r="H1" s="395"/>
      <c r="I1" s="395"/>
      <c r="J1" s="374"/>
      <c r="K1" s="396" t="s">
        <v>336</v>
      </c>
      <c r="L1" s="397"/>
    </row>
    <row r="2" spans="1:12" ht="25.5" customHeight="1">
      <c r="A2" s="376">
        <f>A1+1</f>
        <v>2</v>
      </c>
      <c r="B2" s="400" t="s">
        <v>8</v>
      </c>
      <c r="C2" s="401"/>
      <c r="D2" s="401"/>
      <c r="E2" s="401"/>
      <c r="F2" s="401"/>
      <c r="G2" s="401"/>
      <c r="H2" s="401"/>
      <c r="I2" s="402"/>
      <c r="J2" s="374"/>
      <c r="K2" s="398" t="s">
        <v>353</v>
      </c>
      <c r="L2" s="399"/>
    </row>
    <row r="3" spans="1:12" ht="26.25" customHeight="1">
      <c r="A3" s="376">
        <f aca="true" t="shared" si="0" ref="A3:A61">A2+1</f>
        <v>3</v>
      </c>
      <c r="B3" s="474"/>
      <c r="C3" s="475"/>
      <c r="D3" s="475"/>
      <c r="E3" s="475"/>
      <c r="F3" s="475"/>
      <c r="G3" s="475"/>
      <c r="H3" s="475"/>
      <c r="I3" s="475"/>
      <c r="J3" s="475"/>
      <c r="K3" s="475"/>
      <c r="L3" s="476"/>
    </row>
    <row r="4" spans="1:12" ht="28.5" customHeight="1">
      <c r="A4" s="376">
        <f t="shared" si="0"/>
        <v>4</v>
      </c>
      <c r="B4" s="470" t="s">
        <v>141</v>
      </c>
      <c r="C4" s="471"/>
      <c r="D4" s="471"/>
      <c r="E4" s="471"/>
      <c r="F4" s="471"/>
      <c r="G4" s="471"/>
      <c r="H4" s="471"/>
      <c r="I4" s="471"/>
      <c r="J4" s="471"/>
      <c r="K4" s="471"/>
      <c r="L4" s="477"/>
    </row>
    <row r="5" spans="1:12" ht="25.5" customHeight="1">
      <c r="A5" s="376">
        <f t="shared" si="0"/>
        <v>5</v>
      </c>
      <c r="B5" s="478"/>
      <c r="C5" s="479"/>
      <c r="D5" s="480" t="s">
        <v>5</v>
      </c>
      <c r="E5" s="481"/>
      <c r="F5" s="326"/>
      <c r="G5" s="327"/>
      <c r="H5" s="10" t="s">
        <v>4</v>
      </c>
      <c r="I5" s="49" t="s">
        <v>3</v>
      </c>
      <c r="J5" s="385"/>
      <c r="K5" s="438" t="s">
        <v>2</v>
      </c>
      <c r="L5" s="439"/>
    </row>
    <row r="6" spans="1:12" ht="25.5" customHeight="1">
      <c r="A6" s="376">
        <f t="shared" si="0"/>
        <v>6</v>
      </c>
      <c r="B6" s="478"/>
      <c r="C6" s="479"/>
      <c r="D6" s="9" t="s">
        <v>1</v>
      </c>
      <c r="E6" s="9" t="s">
        <v>0</v>
      </c>
      <c r="F6" s="326"/>
      <c r="G6" s="327"/>
      <c r="H6" s="7"/>
      <c r="I6" s="48"/>
      <c r="J6" s="329"/>
      <c r="K6" s="482"/>
      <c r="L6" s="483"/>
    </row>
    <row r="7" spans="1:12" ht="25.5" customHeight="1">
      <c r="A7" s="376">
        <f t="shared" si="0"/>
        <v>7</v>
      </c>
      <c r="B7" s="310"/>
      <c r="C7" s="149" t="s">
        <v>9</v>
      </c>
      <c r="D7" s="243"/>
      <c r="E7" s="46"/>
      <c r="F7" s="326"/>
      <c r="G7" s="327"/>
      <c r="H7" s="39">
        <v>1</v>
      </c>
      <c r="I7" s="38">
        <f>IF(AND(ISNUMBER(D7),ISNUMBER(H7)),D7*H7,"")</f>
      </c>
      <c r="J7" s="275"/>
      <c r="K7" s="484"/>
      <c r="L7" s="485"/>
    </row>
    <row r="8" spans="1:12" ht="25.5" customHeight="1">
      <c r="A8" s="376">
        <f t="shared" si="0"/>
        <v>8</v>
      </c>
      <c r="B8" s="310"/>
      <c r="C8" s="319" t="s">
        <v>210</v>
      </c>
      <c r="D8" s="243"/>
      <c r="E8" s="46"/>
      <c r="F8" s="326"/>
      <c r="G8" s="327"/>
      <c r="H8" s="250"/>
      <c r="I8" s="250"/>
      <c r="J8" s="13"/>
      <c r="K8" s="484"/>
      <c r="L8" s="485"/>
    </row>
    <row r="9" spans="1:12" ht="25.5" customHeight="1">
      <c r="A9" s="376">
        <f t="shared" si="0"/>
        <v>9</v>
      </c>
      <c r="B9" s="310"/>
      <c r="C9" s="320" t="s">
        <v>85</v>
      </c>
      <c r="D9" s="243"/>
      <c r="E9" s="204"/>
      <c r="F9" s="326"/>
      <c r="G9" s="327"/>
      <c r="H9" s="76">
        <v>1</v>
      </c>
      <c r="I9" s="38">
        <f>IF(AND(ISNUMBER(D9),ISNUMBER(H9)),D9*H9,"")</f>
      </c>
      <c r="J9" s="275"/>
      <c r="K9" s="484"/>
      <c r="L9" s="485"/>
    </row>
    <row r="10" spans="1:12" ht="25.5" customHeight="1">
      <c r="A10" s="376">
        <f t="shared" si="0"/>
        <v>10</v>
      </c>
      <c r="B10" s="310"/>
      <c r="C10" s="181" t="s">
        <v>109</v>
      </c>
      <c r="D10" s="250"/>
      <c r="E10" s="250"/>
      <c r="F10" s="326"/>
      <c r="G10" s="327"/>
      <c r="H10" s="250"/>
      <c r="I10" s="250"/>
      <c r="J10" s="13"/>
      <c r="K10" s="484"/>
      <c r="L10" s="485"/>
    </row>
    <row r="11" spans="1:12" ht="25.5" customHeight="1">
      <c r="A11" s="376">
        <f t="shared" si="0"/>
        <v>11</v>
      </c>
      <c r="B11" s="310"/>
      <c r="C11" s="181" t="s">
        <v>112</v>
      </c>
      <c r="D11" s="243"/>
      <c r="E11" s="243"/>
      <c r="F11" s="326"/>
      <c r="G11" s="327"/>
      <c r="H11" s="39">
        <v>1</v>
      </c>
      <c r="I11" s="38">
        <f>IF(AND(ISNUMBER(D11),ISNUMBER(E11),ISNUMBER(H11)),(D11+E11)*H11,"")</f>
      </c>
      <c r="J11" s="275"/>
      <c r="K11" s="484"/>
      <c r="L11" s="485"/>
    </row>
    <row r="12" spans="1:12" ht="25.5" customHeight="1">
      <c r="A12" s="376">
        <f t="shared" si="0"/>
        <v>12</v>
      </c>
      <c r="B12" s="310"/>
      <c r="C12" s="181" t="s">
        <v>113</v>
      </c>
      <c r="D12" s="243"/>
      <c r="E12" s="243"/>
      <c r="F12" s="326"/>
      <c r="G12" s="327"/>
      <c r="H12" s="39">
        <v>1</v>
      </c>
      <c r="I12" s="38">
        <f aca="true" t="shared" si="1" ref="I12:I17">IF(AND(ISNUMBER(D12),ISNUMBER(E12),ISNUMBER(H12)),(D12+E12)*H12,"")</f>
      </c>
      <c r="J12" s="275"/>
      <c r="K12" s="484"/>
      <c r="L12" s="485"/>
    </row>
    <row r="13" spans="1:12" ht="25.5" customHeight="1">
      <c r="A13" s="376">
        <f t="shared" si="0"/>
        <v>13</v>
      </c>
      <c r="B13" s="310"/>
      <c r="C13" s="181" t="s">
        <v>125</v>
      </c>
      <c r="D13" s="243"/>
      <c r="E13" s="243"/>
      <c r="F13" s="326"/>
      <c r="G13" s="327"/>
      <c r="H13" s="39">
        <v>1</v>
      </c>
      <c r="I13" s="38">
        <f t="shared" si="1"/>
      </c>
      <c r="J13" s="275"/>
      <c r="K13" s="484"/>
      <c r="L13" s="485"/>
    </row>
    <row r="14" spans="1:12" ht="25.5" customHeight="1">
      <c r="A14" s="376">
        <f t="shared" si="0"/>
        <v>14</v>
      </c>
      <c r="B14" s="310"/>
      <c r="C14" s="142" t="s">
        <v>114</v>
      </c>
      <c r="D14" s="243"/>
      <c r="E14" s="243"/>
      <c r="F14" s="326"/>
      <c r="G14" s="327"/>
      <c r="H14" s="39">
        <v>1</v>
      </c>
      <c r="I14" s="38">
        <f t="shared" si="1"/>
      </c>
      <c r="J14" s="275"/>
      <c r="K14" s="484"/>
      <c r="L14" s="485"/>
    </row>
    <row r="15" spans="1:12" ht="25.5" customHeight="1">
      <c r="A15" s="376">
        <f t="shared" si="0"/>
        <v>15</v>
      </c>
      <c r="B15" s="310"/>
      <c r="C15" s="318" t="s">
        <v>217</v>
      </c>
      <c r="D15" s="45"/>
      <c r="E15" s="37"/>
      <c r="F15" s="326"/>
      <c r="G15" s="327"/>
      <c r="H15" s="37"/>
      <c r="I15" s="45"/>
      <c r="J15" s="330"/>
      <c r="K15" s="484"/>
      <c r="L15" s="485"/>
    </row>
    <row r="16" spans="1:12" ht="51.75" customHeight="1">
      <c r="A16" s="376">
        <f t="shared" si="0"/>
        <v>16</v>
      </c>
      <c r="B16" s="310"/>
      <c r="C16" s="181" t="s">
        <v>250</v>
      </c>
      <c r="D16" s="243"/>
      <c r="E16" s="239"/>
      <c r="F16" s="326"/>
      <c r="G16" s="327"/>
      <c r="H16" s="39">
        <v>1</v>
      </c>
      <c r="I16" s="38">
        <f t="shared" si="1"/>
      </c>
      <c r="J16" s="275"/>
      <c r="K16" s="484"/>
      <c r="L16" s="485"/>
    </row>
    <row r="17" spans="1:12" ht="51.75" customHeight="1">
      <c r="A17" s="376">
        <f t="shared" si="0"/>
        <v>17</v>
      </c>
      <c r="B17" s="310"/>
      <c r="C17" s="181" t="s">
        <v>251</v>
      </c>
      <c r="D17" s="243"/>
      <c r="E17" s="239"/>
      <c r="F17" s="326"/>
      <c r="G17" s="327"/>
      <c r="H17" s="39">
        <v>1</v>
      </c>
      <c r="I17" s="77">
        <f t="shared" si="1"/>
      </c>
      <c r="J17" s="332"/>
      <c r="K17" s="484"/>
      <c r="L17" s="485"/>
    </row>
    <row r="18" spans="1:12" ht="25.5" customHeight="1">
      <c r="A18" s="376">
        <f t="shared" si="0"/>
        <v>18</v>
      </c>
      <c r="B18" s="310"/>
      <c r="C18" s="174" t="s">
        <v>142</v>
      </c>
      <c r="D18" s="45"/>
      <c r="E18" s="37"/>
      <c r="F18" s="249"/>
      <c r="G18" s="327"/>
      <c r="H18" s="37"/>
      <c r="I18" s="85">
        <f>IF(AND(ISNUMBER(I7),ISNUMBER(I9),ISNUMBER(I11),ISNUMBER(I12),ISNUMBER(I13),ISNUMBER(I14),ISNUMBER(I16),ISNUMBER(I17)),SUM(I7,I9,I11:I14,I16:I17),"")</f>
      </c>
      <c r="J18" s="333"/>
      <c r="K18" s="484"/>
      <c r="L18" s="485"/>
    </row>
    <row r="19" spans="1:12" ht="25.5" customHeight="1">
      <c r="A19" s="376">
        <f t="shared" si="0"/>
        <v>19</v>
      </c>
      <c r="B19" s="310"/>
      <c r="C19" s="174" t="s">
        <v>143</v>
      </c>
      <c r="D19" s="472">
        <f>IF(AND(ISNUMBER(D162),ISNUMBER(D167),ISNUMBER(D173),ISNUMBER(D176),ISNUMBER(D177),ISNUMBER(D178),ISNUMBER(E274),ISNUMBER(D282),ISNUMBER(E406),ISNUMBER(E162),ISNUMBER(D274),ISNUMBER(D277),ISNUMBER(D280),ISNUMBER(D406)),-SUM(D162,D167,D173,D176,D177,D178,E274,E406)+SUM(E162,D274,D277,D280,D282,D406),"")</f>
      </c>
      <c r="E19" s="473"/>
      <c r="F19" s="326"/>
      <c r="G19" s="327"/>
      <c r="H19" s="37"/>
      <c r="I19" s="252"/>
      <c r="J19" s="334"/>
      <c r="K19" s="484"/>
      <c r="L19" s="485"/>
    </row>
    <row r="20" spans="1:12" ht="25.5" customHeight="1">
      <c r="A20" s="376">
        <f t="shared" si="0"/>
        <v>20</v>
      </c>
      <c r="B20" s="310"/>
      <c r="C20" s="174" t="s">
        <v>144</v>
      </c>
      <c r="D20" s="488"/>
      <c r="E20" s="489"/>
      <c r="F20" s="489"/>
      <c r="G20" s="489"/>
      <c r="H20" s="490"/>
      <c r="I20" s="288">
        <f>IF(AND(ISNUMBER(I18),ISNUMBER(D19)),MAX(I18+D19,0),"")</f>
      </c>
      <c r="J20" s="335"/>
      <c r="K20" s="486"/>
      <c r="L20" s="487"/>
    </row>
    <row r="21" spans="1:12" ht="26.25" customHeight="1">
      <c r="A21" s="376">
        <f t="shared" si="0"/>
        <v>21</v>
      </c>
      <c r="B21" s="467"/>
      <c r="C21" s="468"/>
      <c r="D21" s="468"/>
      <c r="E21" s="468"/>
      <c r="F21" s="468"/>
      <c r="G21" s="468"/>
      <c r="H21" s="468"/>
      <c r="I21" s="468"/>
      <c r="J21" s="468"/>
      <c r="K21" s="468"/>
      <c r="L21" s="469"/>
    </row>
    <row r="22" spans="1:12" ht="28.5" customHeight="1">
      <c r="A22" s="376">
        <f t="shared" si="0"/>
        <v>22</v>
      </c>
      <c r="B22" s="470" t="s">
        <v>145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69"/>
    </row>
    <row r="23" spans="1:12" ht="25.5" customHeight="1">
      <c r="A23" s="376">
        <f t="shared" si="0"/>
        <v>23</v>
      </c>
      <c r="B23" s="310"/>
      <c r="C23" s="212"/>
      <c r="D23" s="450" t="s">
        <v>5</v>
      </c>
      <c r="E23" s="451"/>
      <c r="F23" s="326"/>
      <c r="G23" s="327"/>
      <c r="H23" s="10" t="s">
        <v>4</v>
      </c>
      <c r="I23" s="9" t="s">
        <v>3</v>
      </c>
      <c r="J23" s="251"/>
      <c r="K23" s="438" t="s">
        <v>2</v>
      </c>
      <c r="L23" s="439"/>
    </row>
    <row r="24" spans="1:12" ht="25.5" customHeight="1">
      <c r="A24" s="376">
        <f t="shared" si="0"/>
        <v>24</v>
      </c>
      <c r="B24" s="310"/>
      <c r="C24" s="311"/>
      <c r="D24" s="9" t="s">
        <v>1</v>
      </c>
      <c r="E24" s="9" t="s">
        <v>0</v>
      </c>
      <c r="F24" s="326"/>
      <c r="G24" s="327"/>
      <c r="H24" s="7"/>
      <c r="I24" s="260"/>
      <c r="J24" s="338"/>
      <c r="K24" s="452"/>
      <c r="L24" s="453"/>
    </row>
    <row r="25" spans="1:12" ht="25.5" customHeight="1">
      <c r="A25" s="376">
        <f t="shared" si="0"/>
        <v>25</v>
      </c>
      <c r="B25" s="310"/>
      <c r="C25" s="181" t="s">
        <v>110</v>
      </c>
      <c r="D25" s="250"/>
      <c r="E25" s="250"/>
      <c r="F25" s="326"/>
      <c r="G25" s="327"/>
      <c r="H25" s="250"/>
      <c r="I25" s="16"/>
      <c r="J25" s="339"/>
      <c r="K25" s="454"/>
      <c r="L25" s="455"/>
    </row>
    <row r="26" spans="1:12" ht="25.5" customHeight="1">
      <c r="A26" s="376">
        <f t="shared" si="0"/>
        <v>26</v>
      </c>
      <c r="B26" s="310"/>
      <c r="C26" s="181" t="s">
        <v>115</v>
      </c>
      <c r="D26" s="240"/>
      <c r="E26" s="240"/>
      <c r="F26" s="326"/>
      <c r="G26" s="327"/>
      <c r="H26" s="39">
        <v>0.85</v>
      </c>
      <c r="I26" s="77">
        <f>IF(AND(ISNUMBER(D26),ISNUMBER(E26),ISNUMBER(H26)),(D26+E26)*H26,"")</f>
      </c>
      <c r="J26" s="332"/>
      <c r="K26" s="454"/>
      <c r="L26" s="455"/>
    </row>
    <row r="27" spans="1:12" ht="25.5" customHeight="1">
      <c r="A27" s="376">
        <f t="shared" si="0"/>
        <v>27</v>
      </c>
      <c r="B27" s="310"/>
      <c r="C27" s="181" t="s">
        <v>117</v>
      </c>
      <c r="D27" s="240"/>
      <c r="E27" s="240"/>
      <c r="F27" s="326"/>
      <c r="G27" s="327"/>
      <c r="H27" s="39">
        <v>0.85</v>
      </c>
      <c r="I27" s="77">
        <f aca="true" t="shared" si="2" ref="I27:I32">IF(AND(ISNUMBER(D27),ISNUMBER(E27),ISNUMBER(H27)),(D27+E27)*H27,"")</f>
      </c>
      <c r="J27" s="332"/>
      <c r="K27" s="454"/>
      <c r="L27" s="455"/>
    </row>
    <row r="28" spans="1:12" ht="25.5" customHeight="1">
      <c r="A28" s="376">
        <f t="shared" si="0"/>
        <v>28</v>
      </c>
      <c r="B28" s="310"/>
      <c r="C28" s="181" t="s">
        <v>126</v>
      </c>
      <c r="D28" s="240"/>
      <c r="E28" s="240"/>
      <c r="F28" s="326"/>
      <c r="G28" s="327"/>
      <c r="H28" s="39">
        <v>0.85</v>
      </c>
      <c r="I28" s="77">
        <f t="shared" si="2"/>
      </c>
      <c r="J28" s="332"/>
      <c r="K28" s="454"/>
      <c r="L28" s="455"/>
    </row>
    <row r="29" spans="1:12" ht="25.5" customHeight="1">
      <c r="A29" s="376">
        <f t="shared" si="0"/>
        <v>29</v>
      </c>
      <c r="B29" s="310"/>
      <c r="C29" s="155" t="s">
        <v>116</v>
      </c>
      <c r="D29" s="240"/>
      <c r="E29" s="240"/>
      <c r="F29" s="326"/>
      <c r="G29" s="327"/>
      <c r="H29" s="39">
        <v>0.85</v>
      </c>
      <c r="I29" s="77">
        <f t="shared" si="2"/>
      </c>
      <c r="J29" s="332"/>
      <c r="K29" s="454"/>
      <c r="L29" s="455"/>
    </row>
    <row r="30" spans="1:12" ht="25.5" customHeight="1">
      <c r="A30" s="376">
        <f t="shared" si="0"/>
        <v>30</v>
      </c>
      <c r="B30" s="310"/>
      <c r="C30" s="319" t="s">
        <v>285</v>
      </c>
      <c r="D30" s="240"/>
      <c r="E30" s="240"/>
      <c r="F30" s="326"/>
      <c r="G30" s="327"/>
      <c r="H30" s="39">
        <v>0.85</v>
      </c>
      <c r="I30" s="77">
        <f t="shared" si="2"/>
      </c>
      <c r="J30" s="332"/>
      <c r="K30" s="454"/>
      <c r="L30" s="455"/>
    </row>
    <row r="31" spans="1:12" ht="25.5" customHeight="1">
      <c r="A31" s="376">
        <f t="shared" si="0"/>
        <v>31</v>
      </c>
      <c r="B31" s="310"/>
      <c r="C31" s="181" t="s">
        <v>252</v>
      </c>
      <c r="D31" s="240"/>
      <c r="E31" s="240"/>
      <c r="F31" s="326"/>
      <c r="G31" s="327"/>
      <c r="H31" s="39">
        <v>0.85</v>
      </c>
      <c r="I31" s="77">
        <f t="shared" si="2"/>
      </c>
      <c r="J31" s="332"/>
      <c r="K31" s="454"/>
      <c r="L31" s="455"/>
    </row>
    <row r="32" spans="1:12" ht="51.75" customHeight="1">
      <c r="A32" s="376">
        <f t="shared" si="0"/>
        <v>32</v>
      </c>
      <c r="B32" s="310"/>
      <c r="C32" s="181" t="s">
        <v>253</v>
      </c>
      <c r="D32" s="240"/>
      <c r="E32" s="240"/>
      <c r="F32" s="326"/>
      <c r="G32" s="327"/>
      <c r="H32" s="39">
        <v>0.85</v>
      </c>
      <c r="I32" s="77">
        <f t="shared" si="2"/>
      </c>
      <c r="J32" s="332"/>
      <c r="K32" s="454"/>
      <c r="L32" s="455"/>
    </row>
    <row r="33" spans="1:12" ht="25.5" customHeight="1">
      <c r="A33" s="376">
        <f t="shared" si="0"/>
        <v>33</v>
      </c>
      <c r="B33" s="310"/>
      <c r="C33" s="318" t="s">
        <v>254</v>
      </c>
      <c r="D33" s="240"/>
      <c r="E33" s="240"/>
      <c r="F33" s="326"/>
      <c r="G33" s="327"/>
      <c r="H33" s="39">
        <v>0.85</v>
      </c>
      <c r="I33" s="77">
        <f>IF(AND(ISNUMBER(D33),ISNUMBER(E33),ISNUMBER(H33)),(D33+E33)*H33,"")</f>
      </c>
      <c r="J33" s="332"/>
      <c r="K33" s="454"/>
      <c r="L33" s="455"/>
    </row>
    <row r="34" spans="1:12" ht="25.5" customHeight="1">
      <c r="A34" s="376">
        <f t="shared" si="0"/>
        <v>34</v>
      </c>
      <c r="B34" s="310"/>
      <c r="C34" s="174" t="s">
        <v>146</v>
      </c>
      <c r="D34" s="458">
        <f>IF(AND(ISNUMBER(D26),ISNUMBER(E26),ISNUMBER(D27),ISNUMBER(E27),ISNUMBER(D28),ISNUMBER(E28),ISNUMBER(D29),ISNUMBER(E29),ISNUMBER(D30),ISNUMBER(E30),ISNUMBER(D31),ISNUMBER(E31),ISNUMBER(D32),ISNUMBER(E32),ISNUMBER(D33),ISNUMBER(E33)),SUM(D26:E33),"")</f>
      </c>
      <c r="E34" s="459"/>
      <c r="F34" s="326"/>
      <c r="G34" s="327"/>
      <c r="H34" s="5"/>
      <c r="I34" s="85">
        <f>IF(AND(ISNUMBER(I26),ISNUMBER(I27),ISNUMBER(I28),ISNUMBER(I29),ISNUMBER(I30),ISNUMBER(I31),ISNUMBER(I32),ISNUMBER(I33)),SUM(I26:I33),"")</f>
      </c>
      <c r="J34" s="333"/>
      <c r="K34" s="454"/>
      <c r="L34" s="455"/>
    </row>
    <row r="35" spans="1:12" ht="25.5" customHeight="1">
      <c r="A35" s="376">
        <f t="shared" si="0"/>
        <v>35</v>
      </c>
      <c r="B35" s="310"/>
      <c r="C35" s="149" t="s">
        <v>147</v>
      </c>
      <c r="D35" s="458">
        <f>IF(AND(ISNUMBER(E167),ISNUMBER(E277),ISNUMBER(D407),ISNUMBER(E407)),E167-E277+D407-E407,"")</f>
      </c>
      <c r="E35" s="459"/>
      <c r="F35" s="326"/>
      <c r="G35" s="327"/>
      <c r="H35" s="5"/>
      <c r="I35" s="87"/>
      <c r="J35" s="340"/>
      <c r="K35" s="454"/>
      <c r="L35" s="455"/>
    </row>
    <row r="36" spans="1:12" ht="25.5" customHeight="1">
      <c r="A36" s="376">
        <f t="shared" si="0"/>
        <v>36</v>
      </c>
      <c r="B36" s="310"/>
      <c r="C36" s="149" t="s">
        <v>148</v>
      </c>
      <c r="D36" s="458">
        <f>IF(AND(ISNUMBER(D34),ISNUMBER(D35)),D34+D35,"")</f>
      </c>
      <c r="E36" s="459"/>
      <c r="F36" s="326"/>
      <c r="G36" s="327"/>
      <c r="H36" s="39">
        <v>0.85</v>
      </c>
      <c r="I36" s="77">
        <f>IF(AND(ISNUMBER(D36),ISNUMBER(H36)),D36*H36,"")</f>
      </c>
      <c r="J36" s="332"/>
      <c r="K36" s="454"/>
      <c r="L36" s="455"/>
    </row>
    <row r="37" spans="1:12" ht="25.5" customHeight="1">
      <c r="A37" s="376">
        <f t="shared" si="0"/>
        <v>37</v>
      </c>
      <c r="B37" s="310"/>
      <c r="C37" s="155" t="s">
        <v>149</v>
      </c>
      <c r="D37" s="460"/>
      <c r="E37" s="461"/>
      <c r="F37" s="461"/>
      <c r="G37" s="461"/>
      <c r="H37" s="462"/>
      <c r="I37" s="80">
        <f>IF(AND(ISNUMBER(I36),ISNUMBER(I51)),MAX((SUM(I36,I51)-I52)-2/3*I20,0),"")</f>
      </c>
      <c r="J37" s="272"/>
      <c r="K37" s="456"/>
      <c r="L37" s="457"/>
    </row>
    <row r="38" spans="1:13" ht="26.25">
      <c r="A38" s="376">
        <f t="shared" si="0"/>
        <v>38</v>
      </c>
      <c r="B38" s="263"/>
      <c r="C38" s="156"/>
      <c r="D38" s="35"/>
      <c r="E38" s="13"/>
      <c r="F38" s="13"/>
      <c r="G38" s="13"/>
      <c r="H38" s="12"/>
      <c r="I38" s="11"/>
      <c r="J38" s="11"/>
      <c r="K38" s="463"/>
      <c r="L38" s="464"/>
      <c r="M38" s="392"/>
    </row>
    <row r="39" spans="1:13" ht="29.25">
      <c r="A39" s="376">
        <f t="shared" si="0"/>
        <v>39</v>
      </c>
      <c r="B39" s="384" t="s">
        <v>150</v>
      </c>
      <c r="C39" s="221"/>
      <c r="D39" s="226"/>
      <c r="E39" s="227"/>
      <c r="F39" s="228"/>
      <c r="G39" s="228"/>
      <c r="H39" s="228"/>
      <c r="I39" s="225"/>
      <c r="J39" s="225"/>
      <c r="K39" s="465"/>
      <c r="L39" s="466"/>
      <c r="M39" s="392"/>
    </row>
    <row r="40" spans="1:12" ht="25.5" customHeight="1">
      <c r="A40" s="376">
        <f t="shared" si="0"/>
        <v>40</v>
      </c>
      <c r="B40" s="310"/>
      <c r="C40" s="212"/>
      <c r="D40" s="450" t="s">
        <v>5</v>
      </c>
      <c r="E40" s="451"/>
      <c r="F40" s="326"/>
      <c r="G40" s="327"/>
      <c r="H40" s="10" t="s">
        <v>4</v>
      </c>
      <c r="I40" s="9" t="s">
        <v>3</v>
      </c>
      <c r="J40" s="251"/>
      <c r="K40" s="438" t="s">
        <v>2</v>
      </c>
      <c r="L40" s="439"/>
    </row>
    <row r="41" spans="1:12" ht="25.5" customHeight="1">
      <c r="A41" s="376">
        <f t="shared" si="0"/>
        <v>41</v>
      </c>
      <c r="B41" s="310"/>
      <c r="C41" s="311"/>
      <c r="D41" s="9" t="s">
        <v>1</v>
      </c>
      <c r="E41" s="9" t="s">
        <v>0</v>
      </c>
      <c r="F41" s="326"/>
      <c r="G41" s="327"/>
      <c r="H41" s="7"/>
      <c r="I41" s="6"/>
      <c r="J41" s="336"/>
      <c r="K41" s="452"/>
      <c r="L41" s="453"/>
    </row>
    <row r="42" spans="1:12" ht="25.5" customHeight="1">
      <c r="A42" s="376">
        <f t="shared" si="0"/>
        <v>42</v>
      </c>
      <c r="B42" s="310"/>
      <c r="C42" s="181" t="s">
        <v>111</v>
      </c>
      <c r="D42" s="250"/>
      <c r="E42" s="250"/>
      <c r="F42" s="326"/>
      <c r="G42" s="327"/>
      <c r="H42" s="250"/>
      <c r="I42" s="250"/>
      <c r="J42" s="13"/>
      <c r="K42" s="454"/>
      <c r="L42" s="455"/>
    </row>
    <row r="43" spans="1:12" ht="25.5" customHeight="1">
      <c r="A43" s="376">
        <f t="shared" si="0"/>
        <v>43</v>
      </c>
      <c r="B43" s="310"/>
      <c r="C43" s="181" t="s">
        <v>115</v>
      </c>
      <c r="D43" s="241"/>
      <c r="E43" s="241"/>
      <c r="F43" s="326"/>
      <c r="G43" s="327"/>
      <c r="H43" s="42">
        <v>0.5</v>
      </c>
      <c r="I43" s="38">
        <f aca="true" t="shared" si="3" ref="I43:I48">IF(AND(ISNUMBER(D43),ISNUMBER(E43),ISNUMBER(H43)),(D43+E43)*H43,"")</f>
      </c>
      <c r="J43" s="275"/>
      <c r="K43" s="454"/>
      <c r="L43" s="455"/>
    </row>
    <row r="44" spans="1:12" ht="25.5" customHeight="1">
      <c r="A44" s="376">
        <f t="shared" si="0"/>
        <v>44</v>
      </c>
      <c r="B44" s="310"/>
      <c r="C44" s="181" t="s">
        <v>117</v>
      </c>
      <c r="D44" s="241"/>
      <c r="E44" s="241"/>
      <c r="F44" s="326"/>
      <c r="G44" s="327"/>
      <c r="H44" s="42">
        <v>0.5</v>
      </c>
      <c r="I44" s="38">
        <f t="shared" si="3"/>
      </c>
      <c r="J44" s="275"/>
      <c r="K44" s="454"/>
      <c r="L44" s="455"/>
    </row>
    <row r="45" spans="1:12" ht="25.5" customHeight="1">
      <c r="A45" s="376">
        <f t="shared" si="0"/>
        <v>45</v>
      </c>
      <c r="B45" s="310"/>
      <c r="C45" s="181" t="s">
        <v>126</v>
      </c>
      <c r="D45" s="241"/>
      <c r="E45" s="241"/>
      <c r="F45" s="326"/>
      <c r="G45" s="327"/>
      <c r="H45" s="42">
        <v>0.5</v>
      </c>
      <c r="I45" s="38">
        <f t="shared" si="3"/>
      </c>
      <c r="J45" s="275"/>
      <c r="K45" s="454"/>
      <c r="L45" s="455"/>
    </row>
    <row r="46" spans="1:12" ht="25.5" customHeight="1">
      <c r="A46" s="376">
        <f t="shared" si="0"/>
        <v>46</v>
      </c>
      <c r="B46" s="310"/>
      <c r="C46" s="142" t="s">
        <v>116</v>
      </c>
      <c r="D46" s="241"/>
      <c r="E46" s="241"/>
      <c r="F46" s="326"/>
      <c r="G46" s="327"/>
      <c r="H46" s="42">
        <v>0.5</v>
      </c>
      <c r="I46" s="38">
        <f t="shared" si="3"/>
      </c>
      <c r="J46" s="275"/>
      <c r="K46" s="454"/>
      <c r="L46" s="455"/>
    </row>
    <row r="47" spans="1:12" ht="25.5" customHeight="1">
      <c r="A47" s="376">
        <f t="shared" si="0"/>
        <v>47</v>
      </c>
      <c r="B47" s="310"/>
      <c r="C47" s="318" t="s">
        <v>286</v>
      </c>
      <c r="D47" s="241"/>
      <c r="E47" s="241"/>
      <c r="F47" s="326"/>
      <c r="G47" s="327"/>
      <c r="H47" s="42">
        <v>0.5</v>
      </c>
      <c r="I47" s="38">
        <f t="shared" si="3"/>
      </c>
      <c r="J47" s="275"/>
      <c r="K47" s="454"/>
      <c r="L47" s="455"/>
    </row>
    <row r="48" spans="1:12" ht="25.5" customHeight="1">
      <c r="A48" s="376">
        <f t="shared" si="0"/>
        <v>48</v>
      </c>
      <c r="B48" s="310"/>
      <c r="C48" s="181" t="s">
        <v>218</v>
      </c>
      <c r="D48" s="241"/>
      <c r="E48" s="241"/>
      <c r="F48" s="326"/>
      <c r="G48" s="327"/>
      <c r="H48" s="42">
        <v>0.5</v>
      </c>
      <c r="I48" s="38">
        <f t="shared" si="3"/>
      </c>
      <c r="J48" s="275"/>
      <c r="K48" s="454"/>
      <c r="L48" s="455"/>
    </row>
    <row r="49" spans="1:12" ht="25.5" customHeight="1">
      <c r="A49" s="376">
        <f t="shared" si="0"/>
        <v>49</v>
      </c>
      <c r="B49" s="310"/>
      <c r="C49" s="174" t="s">
        <v>151</v>
      </c>
      <c r="D49" s="458">
        <f>IF(AND(ISNUMBER(D43),ISNUMBER(E43),ISNUMBER(D44),ISNUMBER(E44),ISNUMBER(D45),ISNUMBER(E45),ISNUMBER(D46),ISNUMBER(E46),ISNUMBER(D47),ISNUMBER(E47),ISNUMBER(D48),ISNUMBER(E48)),SUM(D43:E48),"")</f>
      </c>
      <c r="E49" s="459"/>
      <c r="F49" s="326"/>
      <c r="G49" s="327"/>
      <c r="H49" s="5"/>
      <c r="I49" s="41">
        <f>IF(AND(ISNUMBER(I43),ISNUMBER(I44),ISNUMBER(I45),ISNUMBER(I46),ISNUMBER(I47),ISNUMBER(I48)),SUM(I43:I48),"")</f>
      </c>
      <c r="J49" s="331"/>
      <c r="K49" s="454"/>
      <c r="L49" s="455"/>
    </row>
    <row r="50" spans="1:12" ht="25.5" customHeight="1">
      <c r="A50" s="376">
        <f t="shared" si="0"/>
        <v>50</v>
      </c>
      <c r="B50" s="310"/>
      <c r="C50" s="174" t="s">
        <v>152</v>
      </c>
      <c r="D50" s="458">
        <f>IF(AND(ISNUMBER(E173),ISNUMBER(E280),ISNUMBER(D408),ISNUMBER(E408)),SUM(E173,D408)-SUM(E280,E408),"")</f>
      </c>
      <c r="E50" s="459"/>
      <c r="F50" s="326"/>
      <c r="G50" s="327"/>
      <c r="H50" s="5"/>
      <c r="I50" s="40"/>
      <c r="J50" s="337"/>
      <c r="K50" s="454"/>
      <c r="L50" s="455"/>
    </row>
    <row r="51" spans="1:12" ht="25.5" customHeight="1">
      <c r="A51" s="376">
        <f t="shared" si="0"/>
        <v>51</v>
      </c>
      <c r="B51" s="310"/>
      <c r="C51" s="174" t="s">
        <v>153</v>
      </c>
      <c r="D51" s="458">
        <f>IF(AND(ISNUMBER(D49),ISNUMBER(D50)),D49+D50,"")</f>
      </c>
      <c r="E51" s="459"/>
      <c r="F51" s="326"/>
      <c r="G51" s="327"/>
      <c r="H51" s="39">
        <v>0.5</v>
      </c>
      <c r="I51" s="38">
        <f>IF(AND(ISNUMBER(D51),ISNUMBER(H51)),D51*H51,"")</f>
      </c>
      <c r="J51" s="275"/>
      <c r="K51" s="454"/>
      <c r="L51" s="455"/>
    </row>
    <row r="52" spans="1:12" ht="25.5" customHeight="1">
      <c r="A52" s="376">
        <f t="shared" si="0"/>
        <v>52</v>
      </c>
      <c r="B52" s="310"/>
      <c r="C52" s="155" t="s">
        <v>154</v>
      </c>
      <c r="D52" s="460"/>
      <c r="E52" s="461"/>
      <c r="F52" s="461"/>
      <c r="G52" s="461"/>
      <c r="H52" s="462"/>
      <c r="I52" s="36">
        <f>IF(AND(ISNUMBER(I20),ISNUMBER(I36)),MAX(SUM(I51)-15/85*(I20+I36),SUM(I51)-15/60*(I20),0),"")</f>
      </c>
      <c r="J52" s="272"/>
      <c r="K52" s="456"/>
      <c r="L52" s="457"/>
    </row>
    <row r="53" spans="1:12" ht="26.25">
      <c r="A53" s="376">
        <f t="shared" si="0"/>
        <v>53</v>
      </c>
      <c r="B53" s="263"/>
      <c r="C53" s="182"/>
      <c r="D53" s="35"/>
      <c r="E53" s="13"/>
      <c r="F53" s="13"/>
      <c r="G53" s="13"/>
      <c r="H53" s="12"/>
      <c r="I53" s="11"/>
      <c r="J53" s="11"/>
      <c r="K53" s="215"/>
      <c r="L53" s="216"/>
    </row>
    <row r="54" spans="1:12" ht="26.25">
      <c r="A54" s="376">
        <f t="shared" si="0"/>
        <v>54</v>
      </c>
      <c r="B54" s="384" t="s">
        <v>345</v>
      </c>
      <c r="C54" s="182"/>
      <c r="D54" s="35"/>
      <c r="E54" s="13"/>
      <c r="F54" s="13"/>
      <c r="G54" s="13"/>
      <c r="H54" s="12"/>
      <c r="I54" s="11"/>
      <c r="J54" s="11"/>
      <c r="K54" s="215"/>
      <c r="L54" s="216"/>
    </row>
    <row r="55" spans="1:13" ht="25.5" customHeight="1">
      <c r="A55" s="376">
        <f t="shared" si="0"/>
        <v>55</v>
      </c>
      <c r="B55" s="263"/>
      <c r="C55" s="213"/>
      <c r="D55" s="251" t="s">
        <v>5</v>
      </c>
      <c r="E55" s="327"/>
      <c r="F55" s="327"/>
      <c r="G55" s="327"/>
      <c r="H55" s="10" t="s">
        <v>4</v>
      </c>
      <c r="I55" s="9" t="s">
        <v>3</v>
      </c>
      <c r="J55" s="251"/>
      <c r="K55" s="438" t="s">
        <v>2</v>
      </c>
      <c r="L55" s="439"/>
      <c r="M55" s="262"/>
    </row>
    <row r="56" spans="1:12" ht="25.5" customHeight="1">
      <c r="A56" s="376">
        <f t="shared" si="0"/>
        <v>56</v>
      </c>
      <c r="B56" s="263"/>
      <c r="C56" s="318" t="s">
        <v>354</v>
      </c>
      <c r="D56" s="243"/>
      <c r="E56" s="327"/>
      <c r="F56" s="327"/>
      <c r="G56" s="327"/>
      <c r="H56" s="250"/>
      <c r="I56" s="250"/>
      <c r="J56" s="341"/>
      <c r="K56" s="426"/>
      <c r="L56" s="427"/>
    </row>
    <row r="57" spans="1:12" ht="25.5" customHeight="1">
      <c r="A57" s="376">
        <f t="shared" si="0"/>
        <v>57</v>
      </c>
      <c r="B57" s="263"/>
      <c r="C57" s="318" t="s">
        <v>355</v>
      </c>
      <c r="D57" s="312">
        <f>IF(AND(ISNUMBER(K412)),MIN((K412*0.24),D56),"")</f>
      </c>
      <c r="E57" s="327"/>
      <c r="F57" s="327"/>
      <c r="G57" s="327"/>
      <c r="H57" s="39">
        <v>1</v>
      </c>
      <c r="I57" s="41">
        <f>IF(AND(ISNUMBER(D57),ISNUMBER(H57)),D57*H57,"")</f>
      </c>
      <c r="J57" s="273"/>
      <c r="K57" s="430"/>
      <c r="L57" s="431"/>
    </row>
    <row r="58" spans="1:12" ht="26.25">
      <c r="A58" s="376">
        <f t="shared" si="0"/>
        <v>58</v>
      </c>
      <c r="B58" s="263"/>
      <c r="C58" s="182"/>
      <c r="D58" s="35"/>
      <c r="E58" s="13"/>
      <c r="F58" s="13"/>
      <c r="G58" s="13"/>
      <c r="H58" s="12"/>
      <c r="I58" s="11"/>
      <c r="J58" s="11"/>
      <c r="K58" s="215"/>
      <c r="L58" s="216"/>
    </row>
    <row r="59" spans="1:12" ht="26.25">
      <c r="A59" s="376">
        <f t="shared" si="0"/>
        <v>59</v>
      </c>
      <c r="B59" s="384" t="s">
        <v>7</v>
      </c>
      <c r="C59" s="158"/>
      <c r="D59" s="56"/>
      <c r="E59" s="57"/>
      <c r="F59" s="58"/>
      <c r="G59" s="58"/>
      <c r="H59" s="58"/>
      <c r="I59" s="63"/>
      <c r="J59" s="63"/>
      <c r="K59" s="215"/>
      <c r="L59" s="217"/>
    </row>
    <row r="60" spans="1:12" ht="26.25">
      <c r="A60" s="376">
        <f t="shared" si="0"/>
        <v>60</v>
      </c>
      <c r="B60" s="263"/>
      <c r="C60" s="183"/>
      <c r="D60" s="60"/>
      <c r="E60" s="61"/>
      <c r="F60" s="60"/>
      <c r="G60" s="60"/>
      <c r="H60" s="62"/>
      <c r="I60" s="54" t="s">
        <v>3</v>
      </c>
      <c r="J60" s="289"/>
      <c r="K60" s="420" t="s">
        <v>2</v>
      </c>
      <c r="L60" s="420"/>
    </row>
    <row r="61" spans="1:12" ht="26.25">
      <c r="A61" s="376">
        <f t="shared" si="0"/>
        <v>61</v>
      </c>
      <c r="B61" s="263"/>
      <c r="C61" s="184" t="s">
        <v>6</v>
      </c>
      <c r="D61" s="28"/>
      <c r="E61" s="27"/>
      <c r="F61" s="27"/>
      <c r="G61" s="27"/>
      <c r="H61" s="26"/>
      <c r="I61" s="25">
        <f>IF(AND(ISNUMBER(I18),ISNUMBER(I34),ISNUMBER(I49)),SUM(I18,I34,I49,I57)-SUM(I37,I52),"")</f>
      </c>
      <c r="J61" s="279"/>
      <c r="K61" s="449"/>
      <c r="L61" s="449"/>
    </row>
    <row r="62" spans="1:12" ht="26.25">
      <c r="A62" s="376">
        <f>A61+1</f>
        <v>62</v>
      </c>
      <c r="B62" s="263"/>
      <c r="C62" s="218"/>
      <c r="D62" s="119"/>
      <c r="E62" s="219"/>
      <c r="F62" s="219"/>
      <c r="G62" s="219"/>
      <c r="H62" s="219"/>
      <c r="I62" s="220"/>
      <c r="J62" s="220"/>
      <c r="K62" s="247"/>
      <c r="L62" s="248"/>
    </row>
    <row r="63" spans="1:12" ht="26.25">
      <c r="A63" s="376">
        <f aca="true" t="shared" si="4" ref="A63:A127">A62+1</f>
        <v>63</v>
      </c>
      <c r="B63" s="384" t="s">
        <v>255</v>
      </c>
      <c r="C63" s="255"/>
      <c r="D63" s="256"/>
      <c r="E63" s="13"/>
      <c r="F63" s="13"/>
      <c r="G63" s="13"/>
      <c r="H63" s="214"/>
      <c r="I63" s="256"/>
      <c r="J63" s="256"/>
      <c r="K63" s="247"/>
      <c r="L63" s="248"/>
    </row>
    <row r="64" spans="1:12" ht="25.5" customHeight="1">
      <c r="A64" s="376">
        <f t="shared" si="4"/>
        <v>64</v>
      </c>
      <c r="B64" s="263"/>
      <c r="C64" s="229"/>
      <c r="D64" s="8" t="s">
        <v>5</v>
      </c>
      <c r="E64" s="440"/>
      <c r="F64" s="441"/>
      <c r="G64" s="441"/>
      <c r="H64" s="441"/>
      <c r="I64" s="442"/>
      <c r="J64" s="87"/>
      <c r="K64" s="420" t="s">
        <v>2</v>
      </c>
      <c r="L64" s="420"/>
    </row>
    <row r="65" spans="1:12" ht="25.5" customHeight="1">
      <c r="A65" s="376">
        <f t="shared" si="4"/>
        <v>65</v>
      </c>
      <c r="B65" s="263"/>
      <c r="C65" s="269" t="s">
        <v>256</v>
      </c>
      <c r="D65" s="268"/>
      <c r="E65" s="440"/>
      <c r="F65" s="441"/>
      <c r="G65" s="441"/>
      <c r="H65" s="441"/>
      <c r="I65" s="442"/>
      <c r="J65" s="87"/>
      <c r="K65" s="449"/>
      <c r="L65" s="449"/>
    </row>
    <row r="66" spans="1:12" ht="26.25">
      <c r="A66" s="376">
        <f t="shared" si="4"/>
        <v>66</v>
      </c>
      <c r="B66" s="263"/>
      <c r="C66" s="218"/>
      <c r="D66" s="119"/>
      <c r="E66" s="219"/>
      <c r="F66" s="219"/>
      <c r="G66" s="219"/>
      <c r="H66" s="219"/>
      <c r="I66" s="220"/>
      <c r="J66" s="220"/>
      <c r="K66" s="247"/>
      <c r="L66" s="248"/>
    </row>
    <row r="67" spans="1:12" ht="26.25" customHeight="1">
      <c r="A67" s="376">
        <f t="shared" si="4"/>
        <v>67</v>
      </c>
      <c r="B67" s="384" t="s">
        <v>155</v>
      </c>
      <c r="C67" s="183"/>
      <c r="D67" s="24"/>
      <c r="E67" s="22"/>
      <c r="F67" s="23"/>
      <c r="G67" s="23"/>
      <c r="H67" s="22"/>
      <c r="I67" s="443"/>
      <c r="J67" s="443"/>
      <c r="K67" s="443"/>
      <c r="L67" s="444"/>
    </row>
    <row r="68" spans="1:12" ht="25.5" customHeight="1">
      <c r="A68" s="376">
        <f t="shared" si="4"/>
        <v>68</v>
      </c>
      <c r="B68" s="263"/>
      <c r="C68" s="145"/>
      <c r="D68" s="9" t="s">
        <v>5</v>
      </c>
      <c r="E68" s="249"/>
      <c r="F68" s="16"/>
      <c r="G68" s="16"/>
      <c r="H68" s="15"/>
      <c r="I68" s="9" t="s">
        <v>3</v>
      </c>
      <c r="J68" s="251"/>
      <c r="K68" s="420" t="s">
        <v>2</v>
      </c>
      <c r="L68" s="420"/>
    </row>
    <row r="69" spans="1:12" ht="25.5" customHeight="1">
      <c r="A69" s="376">
        <f t="shared" si="4"/>
        <v>69</v>
      </c>
      <c r="B69" s="263"/>
      <c r="C69" s="174" t="s">
        <v>118</v>
      </c>
      <c r="D69" s="20"/>
      <c r="E69" s="249"/>
      <c r="F69" s="16"/>
      <c r="G69" s="16"/>
      <c r="H69" s="15"/>
      <c r="I69" s="20"/>
      <c r="J69" s="270"/>
      <c r="K69" s="445"/>
      <c r="L69" s="445"/>
    </row>
    <row r="70" spans="1:12" ht="25.5" customHeight="1">
      <c r="A70" s="376">
        <f t="shared" si="4"/>
        <v>70</v>
      </c>
      <c r="B70" s="263"/>
      <c r="C70" s="185" t="s">
        <v>82</v>
      </c>
      <c r="D70" s="14"/>
      <c r="E70" s="249"/>
      <c r="F70" s="16"/>
      <c r="G70" s="16"/>
      <c r="H70" s="15"/>
      <c r="I70" s="14"/>
      <c r="J70" s="290"/>
      <c r="K70" s="445"/>
      <c r="L70" s="445"/>
    </row>
    <row r="71" spans="1:12" ht="25.5" customHeight="1">
      <c r="A71" s="376">
        <f t="shared" si="4"/>
        <v>71</v>
      </c>
      <c r="B71" s="263"/>
      <c r="C71" s="174" t="s">
        <v>81</v>
      </c>
      <c r="D71" s="17"/>
      <c r="E71" s="446"/>
      <c r="F71" s="447"/>
      <c r="G71" s="447"/>
      <c r="H71" s="448"/>
      <c r="I71" s="17"/>
      <c r="J71" s="291"/>
      <c r="K71" s="445"/>
      <c r="L71" s="445"/>
    </row>
    <row r="72" spans="1:12" ht="25.5" customHeight="1">
      <c r="A72" s="376">
        <f t="shared" si="4"/>
        <v>72</v>
      </c>
      <c r="B72" s="263"/>
      <c r="C72" s="309" t="s">
        <v>40</v>
      </c>
      <c r="D72" s="14"/>
      <c r="E72" s="249"/>
      <c r="F72" s="16"/>
      <c r="G72" s="16"/>
      <c r="H72" s="15"/>
      <c r="I72" s="14"/>
      <c r="J72" s="290"/>
      <c r="K72" s="445"/>
      <c r="L72" s="445"/>
    </row>
    <row r="73" spans="1:12" ht="25.5" customHeight="1">
      <c r="A73" s="376">
        <f t="shared" si="4"/>
        <v>73</v>
      </c>
      <c r="B73" s="263"/>
      <c r="C73" s="309" t="s">
        <v>30</v>
      </c>
      <c r="D73" s="14"/>
      <c r="E73" s="249"/>
      <c r="F73" s="16"/>
      <c r="G73" s="16"/>
      <c r="H73" s="15"/>
      <c r="I73" s="14"/>
      <c r="J73" s="290"/>
      <c r="K73" s="445"/>
      <c r="L73" s="445"/>
    </row>
    <row r="74" spans="1:12" ht="25.5" customHeight="1">
      <c r="A74" s="376">
        <f t="shared" si="4"/>
        <v>74</v>
      </c>
      <c r="B74" s="263"/>
      <c r="C74" s="309" t="s">
        <v>31</v>
      </c>
      <c r="D74" s="14"/>
      <c r="E74" s="249"/>
      <c r="F74" s="16"/>
      <c r="G74" s="16"/>
      <c r="H74" s="15"/>
      <c r="I74" s="14"/>
      <c r="J74" s="290"/>
      <c r="K74" s="445"/>
      <c r="L74" s="445"/>
    </row>
    <row r="75" spans="1:12" ht="25.5" customHeight="1">
      <c r="A75" s="376">
        <f t="shared" si="4"/>
        <v>75</v>
      </c>
      <c r="B75" s="263"/>
      <c r="C75" s="309" t="s">
        <v>32</v>
      </c>
      <c r="D75" s="14"/>
      <c r="E75" s="249"/>
      <c r="F75" s="16"/>
      <c r="G75" s="16"/>
      <c r="H75" s="15"/>
      <c r="I75" s="14"/>
      <c r="J75" s="290"/>
      <c r="K75" s="445"/>
      <c r="L75" s="445"/>
    </row>
    <row r="76" spans="1:12" ht="25.5" customHeight="1">
      <c r="A76" s="376">
        <f t="shared" si="4"/>
        <v>76</v>
      </c>
      <c r="B76" s="264"/>
      <c r="C76" s="309" t="s">
        <v>50</v>
      </c>
      <c r="D76" s="14"/>
      <c r="E76" s="249"/>
      <c r="F76" s="16"/>
      <c r="G76" s="16"/>
      <c r="H76" s="15"/>
      <c r="I76" s="14"/>
      <c r="J76" s="290"/>
      <c r="K76" s="445"/>
      <c r="L76" s="445"/>
    </row>
    <row r="77" spans="1:13" ht="26.25">
      <c r="A77" s="391">
        <f t="shared" si="4"/>
        <v>77</v>
      </c>
      <c r="B77" s="263"/>
      <c r="C77" s="255"/>
      <c r="D77" s="256"/>
      <c r="E77" s="13"/>
      <c r="F77" s="13"/>
      <c r="G77" s="13"/>
      <c r="H77" s="214"/>
      <c r="I77" s="256"/>
      <c r="J77" s="256"/>
      <c r="K77" s="373"/>
      <c r="L77" s="386"/>
      <c r="M77" s="392"/>
    </row>
    <row r="78" spans="1:13" ht="26.25">
      <c r="A78" s="391">
        <f t="shared" si="4"/>
        <v>78</v>
      </c>
      <c r="B78" s="263"/>
      <c r="C78" s="257"/>
      <c r="D78" s="258"/>
      <c r="E78" s="258"/>
      <c r="F78" s="258"/>
      <c r="G78" s="258"/>
      <c r="H78" s="258"/>
      <c r="I78" s="258"/>
      <c r="J78" s="258"/>
      <c r="L78" s="259"/>
      <c r="M78" s="392"/>
    </row>
    <row r="79" spans="1:13" s="2" customFormat="1" ht="23.25" customHeight="1">
      <c r="A79" s="391">
        <f t="shared" si="4"/>
        <v>79</v>
      </c>
      <c r="B79" s="393" t="s">
        <v>63</v>
      </c>
      <c r="C79" s="387"/>
      <c r="D79" s="388"/>
      <c r="E79" s="389"/>
      <c r="F79" s="389"/>
      <c r="G79" s="389"/>
      <c r="H79" s="389"/>
      <c r="I79" s="388"/>
      <c r="J79" s="388"/>
      <c r="K79" s="390"/>
      <c r="L79" s="390"/>
      <c r="M79" s="50"/>
    </row>
    <row r="80" spans="1:13" s="2" customFormat="1" ht="23.25" customHeight="1">
      <c r="A80" s="376">
        <f t="shared" si="4"/>
        <v>80</v>
      </c>
      <c r="B80" s="64" t="s">
        <v>248</v>
      </c>
      <c r="C80" s="145"/>
      <c r="D80" s="34"/>
      <c r="E80" s="65"/>
      <c r="F80" s="32"/>
      <c r="G80" s="32"/>
      <c r="H80" s="32"/>
      <c r="I80" s="31"/>
      <c r="J80" s="31"/>
      <c r="K80" s="59"/>
      <c r="L80" s="202"/>
      <c r="M80" s="30"/>
    </row>
    <row r="81" spans="1:13" s="2" customFormat="1" ht="23.25" customHeight="1">
      <c r="A81" s="376">
        <f t="shared" si="4"/>
        <v>81</v>
      </c>
      <c r="B81" s="64" t="s">
        <v>43</v>
      </c>
      <c r="C81" s="221"/>
      <c r="D81" s="222"/>
      <c r="E81" s="223"/>
      <c r="F81" s="224"/>
      <c r="G81" s="224"/>
      <c r="H81" s="224"/>
      <c r="I81" s="225"/>
      <c r="J81" s="225"/>
      <c r="K81" s="59"/>
      <c r="L81" s="202"/>
      <c r="M81" s="30"/>
    </row>
    <row r="82" spans="1:13" s="2" customFormat="1" ht="51.75" customHeight="1">
      <c r="A82" s="376">
        <f t="shared" si="4"/>
        <v>82</v>
      </c>
      <c r="B82" s="230"/>
      <c r="C82" s="231"/>
      <c r="D82" s="9" t="s">
        <v>5</v>
      </c>
      <c r="E82" s="327"/>
      <c r="F82" s="327"/>
      <c r="G82" s="327"/>
      <c r="H82" s="66" t="s">
        <v>10</v>
      </c>
      <c r="I82" s="67" t="s">
        <v>11</v>
      </c>
      <c r="J82" s="274"/>
      <c r="K82" s="438" t="s">
        <v>2</v>
      </c>
      <c r="L82" s="439"/>
      <c r="M82" s="3"/>
    </row>
    <row r="83" spans="1:13" s="2" customFormat="1" ht="25.5" customHeight="1">
      <c r="A83" s="376">
        <f t="shared" si="4"/>
        <v>83</v>
      </c>
      <c r="B83" s="230"/>
      <c r="C83" s="147" t="s">
        <v>44</v>
      </c>
      <c r="D83" s="68"/>
      <c r="E83" s="327"/>
      <c r="F83" s="327"/>
      <c r="G83" s="327"/>
      <c r="H83" s="69"/>
      <c r="I83" s="292"/>
      <c r="J83" s="344"/>
      <c r="K83" s="412"/>
      <c r="L83" s="413"/>
      <c r="M83" s="3"/>
    </row>
    <row r="84" spans="1:13" s="2" customFormat="1" ht="25.5" customHeight="1">
      <c r="A84" s="376">
        <f t="shared" si="4"/>
        <v>84</v>
      </c>
      <c r="B84" s="230"/>
      <c r="C84" s="143" t="s">
        <v>234</v>
      </c>
      <c r="D84" s="242"/>
      <c r="E84" s="327"/>
      <c r="F84" s="327"/>
      <c r="G84" s="327"/>
      <c r="H84" s="39">
        <v>0.05</v>
      </c>
      <c r="I84" s="77">
        <f>IF(AND(ISNUMBER(D84),ISNUMBER(H84)),D84*H84,"")</f>
      </c>
      <c r="J84" s="342"/>
      <c r="K84" s="414"/>
      <c r="L84" s="415"/>
      <c r="M84" s="3"/>
    </row>
    <row r="85" spans="1:13" s="2" customFormat="1" ht="51.75" customHeight="1">
      <c r="A85" s="376">
        <f t="shared" si="4"/>
        <v>85</v>
      </c>
      <c r="B85" s="230"/>
      <c r="C85" s="143" t="s">
        <v>236</v>
      </c>
      <c r="D85" s="242"/>
      <c r="E85" s="327"/>
      <c r="F85" s="327"/>
      <c r="G85" s="327"/>
      <c r="H85" s="39">
        <v>0.05</v>
      </c>
      <c r="I85" s="77">
        <f>IF(AND(ISNUMBER(D85),ISNUMBER(H85)),D85*H85,"")</f>
      </c>
      <c r="J85" s="342"/>
      <c r="K85" s="414"/>
      <c r="L85" s="415"/>
      <c r="M85" s="3"/>
    </row>
    <row r="86" spans="1:13" s="2" customFormat="1" ht="51.75" customHeight="1">
      <c r="A86" s="376">
        <f t="shared" si="4"/>
        <v>86</v>
      </c>
      <c r="B86" s="230"/>
      <c r="C86" s="143" t="s">
        <v>235</v>
      </c>
      <c r="D86" s="242"/>
      <c r="E86" s="327"/>
      <c r="F86" s="327"/>
      <c r="G86" s="327"/>
      <c r="H86" s="39">
        <v>0.1</v>
      </c>
      <c r="I86" s="77">
        <f>IF(AND(ISNUMBER(D86),ISNUMBER(H86)),D86*H86,"")</f>
      </c>
      <c r="J86" s="342"/>
      <c r="K86" s="414"/>
      <c r="L86" s="415"/>
      <c r="M86" s="3"/>
    </row>
    <row r="87" spans="1:13" s="2" customFormat="1" ht="25.5" customHeight="1">
      <c r="A87" s="376">
        <f t="shared" si="4"/>
        <v>87</v>
      </c>
      <c r="B87" s="230"/>
      <c r="C87" s="147" t="s">
        <v>45</v>
      </c>
      <c r="D87" s="242"/>
      <c r="E87" s="327"/>
      <c r="F87" s="327"/>
      <c r="G87" s="327"/>
      <c r="H87" s="39">
        <v>0.1</v>
      </c>
      <c r="I87" s="77">
        <f>IF(AND(ISNUMBER(D87),ISNUMBER(H87)),D87*H87,"")</f>
      </c>
      <c r="J87" s="332"/>
      <c r="K87" s="414"/>
      <c r="L87" s="415"/>
      <c r="M87" s="3"/>
    </row>
    <row r="88" spans="1:13" s="2" customFormat="1" ht="25.5" customHeight="1">
      <c r="A88" s="376">
        <f t="shared" si="4"/>
        <v>88</v>
      </c>
      <c r="B88" s="230"/>
      <c r="C88" s="148" t="s">
        <v>119</v>
      </c>
      <c r="D88" s="242"/>
      <c r="E88" s="327"/>
      <c r="F88" s="327"/>
      <c r="G88" s="327"/>
      <c r="H88" s="249"/>
      <c r="I88" s="249"/>
      <c r="J88" s="339"/>
      <c r="K88" s="414"/>
      <c r="L88" s="415"/>
      <c r="M88" s="3"/>
    </row>
    <row r="89" spans="1:13" s="2" customFormat="1" ht="25.5" customHeight="1">
      <c r="A89" s="376">
        <f t="shared" si="4"/>
        <v>89</v>
      </c>
      <c r="B89" s="230"/>
      <c r="C89" s="148" t="s">
        <v>267</v>
      </c>
      <c r="D89" s="327"/>
      <c r="E89" s="327"/>
      <c r="F89" s="327"/>
      <c r="G89" s="327"/>
      <c r="H89" s="249"/>
      <c r="I89" s="249"/>
      <c r="J89" s="339"/>
      <c r="K89" s="414"/>
      <c r="L89" s="415"/>
      <c r="M89" s="3"/>
    </row>
    <row r="90" spans="1:13" s="2" customFormat="1" ht="51.75" customHeight="1">
      <c r="A90" s="376">
        <f t="shared" si="4"/>
        <v>90</v>
      </c>
      <c r="B90" s="230"/>
      <c r="C90" s="176" t="s">
        <v>268</v>
      </c>
      <c r="D90" s="242"/>
      <c r="E90" s="327"/>
      <c r="F90" s="327"/>
      <c r="G90" s="327"/>
      <c r="H90" s="39">
        <v>0.05</v>
      </c>
      <c r="I90" s="77">
        <f>IF(AND(ISNUMBER(D90),ISNUMBER(H90)),D90*H90,"")</f>
      </c>
      <c r="J90" s="332"/>
      <c r="K90" s="414"/>
      <c r="L90" s="415"/>
      <c r="M90" s="3"/>
    </row>
    <row r="91" spans="1:13" s="2" customFormat="1" ht="25.5" customHeight="1">
      <c r="A91" s="376">
        <f t="shared" si="4"/>
        <v>91</v>
      </c>
      <c r="B91" s="230"/>
      <c r="C91" s="176" t="s">
        <v>269</v>
      </c>
      <c r="D91" s="242"/>
      <c r="E91" s="327"/>
      <c r="F91" s="327"/>
      <c r="G91" s="327"/>
      <c r="H91" s="76">
        <v>0.05</v>
      </c>
      <c r="I91" s="77">
        <f>IF(AND(ISNUMBER(D91),ISNUMBER(H91)),D91*H91,"")</f>
      </c>
      <c r="J91" s="342"/>
      <c r="K91" s="414"/>
      <c r="L91" s="415"/>
      <c r="M91" s="3"/>
    </row>
    <row r="92" spans="1:13" s="2" customFormat="1" ht="51.75" customHeight="1">
      <c r="A92" s="376">
        <f t="shared" si="4"/>
        <v>92</v>
      </c>
      <c r="B92" s="230"/>
      <c r="C92" s="176" t="s">
        <v>270</v>
      </c>
      <c r="D92" s="242"/>
      <c r="E92" s="327"/>
      <c r="F92" s="327"/>
      <c r="G92" s="327"/>
      <c r="H92" s="39">
        <v>0</v>
      </c>
      <c r="I92" s="77">
        <f>IF(AND(ISNUMBER(D92),ISNUMBER(H92)),D92*H92,"")</f>
      </c>
      <c r="J92" s="342"/>
      <c r="K92" s="414"/>
      <c r="L92" s="415"/>
      <c r="M92" s="3"/>
    </row>
    <row r="93" spans="1:13" s="2" customFormat="1" ht="25.5" customHeight="1">
      <c r="A93" s="376">
        <f t="shared" si="4"/>
        <v>93</v>
      </c>
      <c r="B93" s="230"/>
      <c r="C93" s="176" t="s">
        <v>266</v>
      </c>
      <c r="D93" s="242"/>
      <c r="E93" s="327"/>
      <c r="F93" s="327"/>
      <c r="G93" s="327"/>
      <c r="H93" s="39">
        <v>1</v>
      </c>
      <c r="I93" s="77">
        <f>IF(AND(ISNUMBER(D93),ISNUMBER(H93)),D93*H93,"")</f>
      </c>
      <c r="J93" s="342"/>
      <c r="K93" s="414"/>
      <c r="L93" s="415"/>
      <c r="M93" s="3"/>
    </row>
    <row r="94" spans="1:13" s="2" customFormat="1" ht="25.5" customHeight="1">
      <c r="A94" s="376">
        <f t="shared" si="4"/>
        <v>94</v>
      </c>
      <c r="B94" s="230"/>
      <c r="C94" s="319" t="s">
        <v>46</v>
      </c>
      <c r="D94" s="423"/>
      <c r="E94" s="424"/>
      <c r="F94" s="424"/>
      <c r="G94" s="424"/>
      <c r="H94" s="425"/>
      <c r="I94" s="85">
        <f>IF(AND(ISNUMBER(I84),ISNUMBER(I85),ISNUMBER(I86),ISNUMBER(I87),ISNUMBER(I90),ISNUMBER(I91),ISNUMBER(I92),ISNUMBER(I93)),SUM(I84:I87,I90:I93),"")</f>
      </c>
      <c r="J94" s="343"/>
      <c r="K94" s="416"/>
      <c r="L94" s="417"/>
      <c r="M94" s="3"/>
    </row>
    <row r="95" spans="1:13" s="2" customFormat="1" ht="23.25" customHeight="1">
      <c r="A95" s="376">
        <f t="shared" si="4"/>
        <v>95</v>
      </c>
      <c r="B95" s="64"/>
      <c r="C95" s="145"/>
      <c r="D95" s="34"/>
      <c r="E95" s="65"/>
      <c r="F95" s="32"/>
      <c r="G95" s="32"/>
      <c r="H95" s="32"/>
      <c r="I95" s="31"/>
      <c r="J95" s="31"/>
      <c r="K95" s="59"/>
      <c r="L95" s="202"/>
      <c r="M95" s="30"/>
    </row>
    <row r="96" spans="1:13" s="2" customFormat="1" ht="33.75" customHeight="1">
      <c r="A96" s="376">
        <f t="shared" si="4"/>
        <v>96</v>
      </c>
      <c r="B96" s="71" t="s">
        <v>47</v>
      </c>
      <c r="C96" s="145"/>
      <c r="D96" s="34"/>
      <c r="E96" s="33"/>
      <c r="F96" s="32"/>
      <c r="G96" s="32"/>
      <c r="H96" s="32"/>
      <c r="I96" s="31"/>
      <c r="J96" s="31"/>
      <c r="K96" s="59"/>
      <c r="L96" s="202"/>
      <c r="M96" s="30"/>
    </row>
    <row r="97" spans="1:13" s="2" customFormat="1" ht="51.75" customHeight="1">
      <c r="A97" s="376">
        <f t="shared" si="4"/>
        <v>97</v>
      </c>
      <c r="B97" s="43"/>
      <c r="C97" s="146"/>
      <c r="D97" s="9" t="s">
        <v>5</v>
      </c>
      <c r="E97" s="249"/>
      <c r="F97" s="72"/>
      <c r="G97" s="37"/>
      <c r="H97" s="66" t="s">
        <v>10</v>
      </c>
      <c r="I97" s="67" t="s">
        <v>11</v>
      </c>
      <c r="J97" s="274"/>
      <c r="K97" s="438" t="s">
        <v>2</v>
      </c>
      <c r="L97" s="439"/>
      <c r="M97" s="3"/>
    </row>
    <row r="98" spans="1:13" s="2" customFormat="1" ht="25.5" customHeight="1">
      <c r="A98" s="376">
        <f t="shared" si="4"/>
        <v>98</v>
      </c>
      <c r="B98" s="43"/>
      <c r="C98" s="150" t="s">
        <v>48</v>
      </c>
      <c r="D98" s="72"/>
      <c r="E98" s="72"/>
      <c r="F98" s="72"/>
      <c r="G98" s="72"/>
      <c r="H98" s="72"/>
      <c r="I98" s="192"/>
      <c r="J98" s="348"/>
      <c r="K98" s="412"/>
      <c r="L98" s="413"/>
      <c r="M98" s="3"/>
    </row>
    <row r="99" spans="1:13" s="2" customFormat="1" ht="25.5" customHeight="1">
      <c r="A99" s="376">
        <f t="shared" si="4"/>
        <v>99</v>
      </c>
      <c r="B99" s="43"/>
      <c r="C99" s="150" t="s">
        <v>52</v>
      </c>
      <c r="D99" s="72"/>
      <c r="E99" s="72"/>
      <c r="F99" s="72"/>
      <c r="G99" s="72"/>
      <c r="H99" s="72"/>
      <c r="I99" s="192"/>
      <c r="J99" s="349"/>
      <c r="K99" s="414"/>
      <c r="L99" s="415"/>
      <c r="M99" s="3"/>
    </row>
    <row r="100" spans="1:13" s="2" customFormat="1" ht="25.5" customHeight="1">
      <c r="A100" s="376">
        <f t="shared" si="4"/>
        <v>100</v>
      </c>
      <c r="B100" s="43"/>
      <c r="C100" s="143" t="s">
        <v>237</v>
      </c>
      <c r="D100" s="243"/>
      <c r="E100" s="249"/>
      <c r="F100" s="72"/>
      <c r="G100" s="37"/>
      <c r="H100" s="39">
        <v>0.05</v>
      </c>
      <c r="I100" s="77">
        <f>IF(AND(ISNUMBER(D100),ISNUMBER(H100)),D100*H100,"")</f>
      </c>
      <c r="J100" s="332"/>
      <c r="K100" s="414"/>
      <c r="L100" s="415"/>
      <c r="M100" s="3"/>
    </row>
    <row r="101" spans="1:13" s="2" customFormat="1" ht="51.75" customHeight="1">
      <c r="A101" s="376">
        <f t="shared" si="4"/>
        <v>101</v>
      </c>
      <c r="B101" s="43"/>
      <c r="C101" s="143" t="s">
        <v>238</v>
      </c>
      <c r="D101" s="243"/>
      <c r="E101" s="249"/>
      <c r="F101" s="72"/>
      <c r="G101" s="37"/>
      <c r="H101" s="39">
        <v>0.05</v>
      </c>
      <c r="I101" s="77">
        <f aca="true" t="shared" si="5" ref="I101:I109">IF(AND(ISNUMBER(D101),ISNUMBER(H101)),D101*H101,"")</f>
      </c>
      <c r="J101" s="332"/>
      <c r="K101" s="414"/>
      <c r="L101" s="415"/>
      <c r="M101" s="3"/>
    </row>
    <row r="102" spans="1:13" s="2" customFormat="1" ht="51.75" customHeight="1">
      <c r="A102" s="376">
        <f t="shared" si="4"/>
        <v>102</v>
      </c>
      <c r="B102" s="43"/>
      <c r="C102" s="143" t="s">
        <v>239</v>
      </c>
      <c r="D102" s="243"/>
      <c r="E102" s="249"/>
      <c r="F102" s="72"/>
      <c r="G102" s="37"/>
      <c r="H102" s="39">
        <v>0.1</v>
      </c>
      <c r="I102" s="77">
        <f t="shared" si="5"/>
      </c>
      <c r="J102" s="332"/>
      <c r="K102" s="414"/>
      <c r="L102" s="415"/>
      <c r="M102" s="3"/>
    </row>
    <row r="103" spans="1:13" s="2" customFormat="1" ht="25.5" customHeight="1">
      <c r="A103" s="376">
        <f t="shared" si="4"/>
        <v>103</v>
      </c>
      <c r="B103" s="43"/>
      <c r="C103" s="143" t="s">
        <v>86</v>
      </c>
      <c r="D103" s="243"/>
      <c r="E103" s="249"/>
      <c r="F103" s="72"/>
      <c r="G103" s="37"/>
      <c r="H103" s="39">
        <v>0.1</v>
      </c>
      <c r="I103" s="77">
        <f t="shared" si="5"/>
      </c>
      <c r="J103" s="332"/>
      <c r="K103" s="414"/>
      <c r="L103" s="415"/>
      <c r="M103" s="3"/>
    </row>
    <row r="104" spans="1:13" s="2" customFormat="1" ht="25.5" customHeight="1">
      <c r="A104" s="376">
        <f t="shared" si="4"/>
        <v>104</v>
      </c>
      <c r="B104" s="43"/>
      <c r="C104" s="148" t="s">
        <v>120</v>
      </c>
      <c r="D104" s="243"/>
      <c r="E104" s="249"/>
      <c r="F104" s="72"/>
      <c r="G104" s="37"/>
      <c r="H104" s="72"/>
      <c r="I104" s="192"/>
      <c r="J104" s="349"/>
      <c r="K104" s="414"/>
      <c r="L104" s="415"/>
      <c r="M104" s="3"/>
    </row>
    <row r="105" spans="1:13" s="2" customFormat="1" ht="25.5" customHeight="1">
      <c r="A105" s="376">
        <f t="shared" si="4"/>
        <v>105</v>
      </c>
      <c r="B105" s="43"/>
      <c r="C105" s="148" t="s">
        <v>271</v>
      </c>
      <c r="D105" s="249"/>
      <c r="E105" s="249"/>
      <c r="F105" s="72"/>
      <c r="G105" s="37"/>
      <c r="H105" s="72"/>
      <c r="I105" s="192"/>
      <c r="J105" s="349"/>
      <c r="K105" s="414"/>
      <c r="L105" s="415"/>
      <c r="M105" s="3"/>
    </row>
    <row r="106" spans="1:13" s="2" customFormat="1" ht="51.75" customHeight="1">
      <c r="A106" s="376">
        <f t="shared" si="4"/>
        <v>106</v>
      </c>
      <c r="B106" s="43"/>
      <c r="C106" s="177" t="s">
        <v>272</v>
      </c>
      <c r="D106" s="243"/>
      <c r="E106" s="249"/>
      <c r="F106" s="72"/>
      <c r="G106" s="37"/>
      <c r="H106" s="39">
        <v>0.05</v>
      </c>
      <c r="I106" s="77">
        <f t="shared" si="5"/>
      </c>
      <c r="J106" s="332"/>
      <c r="K106" s="414"/>
      <c r="L106" s="415"/>
      <c r="M106" s="3"/>
    </row>
    <row r="107" spans="1:13" s="2" customFormat="1" ht="25.5" customHeight="1">
      <c r="A107" s="376">
        <f t="shared" si="4"/>
        <v>107</v>
      </c>
      <c r="B107" s="43"/>
      <c r="C107" s="176" t="s">
        <v>273</v>
      </c>
      <c r="D107" s="243"/>
      <c r="E107" s="249"/>
      <c r="F107" s="72"/>
      <c r="G107" s="37"/>
      <c r="H107" s="76">
        <v>0.05</v>
      </c>
      <c r="I107" s="77">
        <f t="shared" si="5"/>
      </c>
      <c r="J107" s="332"/>
      <c r="K107" s="414"/>
      <c r="L107" s="415"/>
      <c r="M107" s="3"/>
    </row>
    <row r="108" spans="1:13" s="2" customFormat="1" ht="51.75" customHeight="1">
      <c r="A108" s="376">
        <f t="shared" si="4"/>
        <v>108</v>
      </c>
      <c r="B108" s="43"/>
      <c r="C108" s="177" t="s">
        <v>274</v>
      </c>
      <c r="D108" s="243"/>
      <c r="E108" s="249"/>
      <c r="F108" s="72"/>
      <c r="G108" s="37"/>
      <c r="H108" s="76">
        <v>0</v>
      </c>
      <c r="I108" s="77">
        <f t="shared" si="5"/>
      </c>
      <c r="J108" s="332"/>
      <c r="K108" s="414"/>
      <c r="L108" s="415"/>
      <c r="M108" s="3"/>
    </row>
    <row r="109" spans="1:12" s="2" customFormat="1" ht="51.75" customHeight="1">
      <c r="A109" s="376">
        <f t="shared" si="4"/>
        <v>109</v>
      </c>
      <c r="B109" s="43"/>
      <c r="C109" s="177" t="s">
        <v>275</v>
      </c>
      <c r="D109" s="243"/>
      <c r="E109" s="249"/>
      <c r="F109" s="72"/>
      <c r="G109" s="37"/>
      <c r="H109" s="39">
        <v>1</v>
      </c>
      <c r="I109" s="77">
        <f t="shared" si="5"/>
      </c>
      <c r="J109" s="332"/>
      <c r="K109" s="414"/>
      <c r="L109" s="415"/>
    </row>
    <row r="110" spans="1:12" s="2" customFormat="1" ht="25.5" customHeight="1">
      <c r="A110" s="376">
        <f t="shared" si="4"/>
        <v>110</v>
      </c>
      <c r="B110" s="43"/>
      <c r="C110" s="150" t="s">
        <v>335</v>
      </c>
      <c r="D110" s="73"/>
      <c r="E110" s="249"/>
      <c r="F110" s="72"/>
      <c r="G110" s="37"/>
      <c r="H110" s="72"/>
      <c r="I110" s="192"/>
      <c r="J110" s="349"/>
      <c r="K110" s="414"/>
      <c r="L110" s="415"/>
    </row>
    <row r="111" spans="1:12" s="2" customFormat="1" ht="25.5" customHeight="1">
      <c r="A111" s="376">
        <f t="shared" si="4"/>
        <v>111</v>
      </c>
      <c r="B111" s="43"/>
      <c r="C111" s="150" t="s">
        <v>53</v>
      </c>
      <c r="D111" s="72"/>
      <c r="E111" s="249"/>
      <c r="F111" s="72"/>
      <c r="G111" s="37"/>
      <c r="H111" s="72"/>
      <c r="I111" s="192"/>
      <c r="J111" s="349"/>
      <c r="K111" s="414"/>
      <c r="L111" s="415"/>
    </row>
    <row r="112" spans="1:12" s="2" customFormat="1" ht="25.5" customHeight="1">
      <c r="A112" s="376">
        <f t="shared" si="4"/>
        <v>112</v>
      </c>
      <c r="B112" s="43"/>
      <c r="C112" s="150" t="s">
        <v>327</v>
      </c>
      <c r="D112" s="72"/>
      <c r="E112" s="249"/>
      <c r="F112" s="72"/>
      <c r="G112" s="37"/>
      <c r="H112" s="72"/>
      <c r="I112" s="192"/>
      <c r="J112" s="349"/>
      <c r="K112" s="414"/>
      <c r="L112" s="415"/>
    </row>
    <row r="113" spans="1:12" s="2" customFormat="1" ht="25.5" customHeight="1">
      <c r="A113" s="376">
        <f t="shared" si="4"/>
        <v>113</v>
      </c>
      <c r="B113" s="43"/>
      <c r="C113" s="143" t="s">
        <v>87</v>
      </c>
      <c r="D113" s="243"/>
      <c r="E113" s="249"/>
      <c r="F113" s="72"/>
      <c r="G113" s="37"/>
      <c r="H113" s="39">
        <v>0.05</v>
      </c>
      <c r="I113" s="77">
        <f>IF(AND(ISNUMBER(D113),ISNUMBER(H113)),D113*H113,"")</f>
      </c>
      <c r="J113" s="332"/>
      <c r="K113" s="414"/>
      <c r="L113" s="415"/>
    </row>
    <row r="114" spans="1:12" s="2" customFormat="1" ht="25.5" customHeight="1">
      <c r="A114" s="376">
        <f t="shared" si="4"/>
        <v>114</v>
      </c>
      <c r="B114" s="43"/>
      <c r="C114" s="143" t="s">
        <v>88</v>
      </c>
      <c r="D114" s="243"/>
      <c r="E114" s="249"/>
      <c r="F114" s="72"/>
      <c r="G114" s="37"/>
      <c r="H114" s="39">
        <v>0.25</v>
      </c>
      <c r="I114" s="77">
        <f>IF(AND(ISNUMBER(D114),ISNUMBER(H114)),D114*H114,"")</f>
      </c>
      <c r="J114" s="332"/>
      <c r="K114" s="414"/>
      <c r="L114" s="415"/>
    </row>
    <row r="115" spans="1:12" s="2" customFormat="1" ht="25.5" customHeight="1">
      <c r="A115" s="376">
        <f t="shared" si="4"/>
        <v>115</v>
      </c>
      <c r="B115" s="43"/>
      <c r="C115" s="150" t="s">
        <v>156</v>
      </c>
      <c r="D115" s="72"/>
      <c r="E115" s="249"/>
      <c r="F115" s="72"/>
      <c r="G115" s="37"/>
      <c r="H115" s="5"/>
      <c r="I115" s="87"/>
      <c r="J115" s="340"/>
      <c r="K115" s="414"/>
      <c r="L115" s="415"/>
    </row>
    <row r="116" spans="1:12" s="2" customFormat="1" ht="25.5" customHeight="1">
      <c r="A116" s="376">
        <f t="shared" si="4"/>
        <v>116</v>
      </c>
      <c r="B116" s="43"/>
      <c r="C116" s="143" t="s">
        <v>199</v>
      </c>
      <c r="D116" s="243"/>
      <c r="E116" s="249"/>
      <c r="F116" s="72"/>
      <c r="G116" s="37"/>
      <c r="H116" s="39">
        <v>0.05</v>
      </c>
      <c r="I116" s="77">
        <f>IF(AND(ISNUMBER(D116),ISNUMBER(H116)),D116*H116,"")</f>
      </c>
      <c r="J116" s="332"/>
      <c r="K116" s="414"/>
      <c r="L116" s="415"/>
    </row>
    <row r="117" spans="1:12" s="2" customFormat="1" ht="25.5" customHeight="1">
      <c r="A117" s="376">
        <f t="shared" si="4"/>
        <v>117</v>
      </c>
      <c r="B117" s="43"/>
      <c r="C117" s="143" t="s">
        <v>200</v>
      </c>
      <c r="D117" s="243"/>
      <c r="E117" s="37"/>
      <c r="F117" s="72"/>
      <c r="G117" s="37"/>
      <c r="H117" s="39">
        <v>0.25</v>
      </c>
      <c r="I117" s="77">
        <f>IF(AND(ISNUMBER(D117),ISNUMBER(H117)),D117*H117,"")</f>
      </c>
      <c r="J117" s="332"/>
      <c r="K117" s="414"/>
      <c r="L117" s="415"/>
    </row>
    <row r="118" spans="1:12" s="2" customFormat="1" ht="25.5" customHeight="1">
      <c r="A118" s="376">
        <f t="shared" si="4"/>
        <v>118</v>
      </c>
      <c r="B118" s="43"/>
      <c r="C118" s="143" t="s">
        <v>89</v>
      </c>
      <c r="D118" s="37"/>
      <c r="E118" s="37"/>
      <c r="F118" s="72"/>
      <c r="G118" s="37"/>
      <c r="H118" s="37"/>
      <c r="I118" s="249"/>
      <c r="J118" s="339"/>
      <c r="K118" s="414"/>
      <c r="L118" s="415"/>
    </row>
    <row r="119" spans="1:12" s="2" customFormat="1" ht="25.5" customHeight="1">
      <c r="A119" s="376">
        <f t="shared" si="4"/>
        <v>119</v>
      </c>
      <c r="B119" s="43"/>
      <c r="C119" s="143" t="s">
        <v>206</v>
      </c>
      <c r="D119" s="243"/>
      <c r="E119" s="37"/>
      <c r="F119" s="72"/>
      <c r="G119" s="250"/>
      <c r="H119" s="39">
        <v>0.05</v>
      </c>
      <c r="I119" s="77">
        <f>IF(AND(ISNUMBER(D119),ISNUMBER(H119)),D119*H119,"")</f>
      </c>
      <c r="J119" s="332"/>
      <c r="K119" s="414"/>
      <c r="L119" s="415"/>
    </row>
    <row r="120" spans="1:12" s="2" customFormat="1" ht="25.5" customHeight="1">
      <c r="A120" s="376">
        <f t="shared" si="4"/>
        <v>120</v>
      </c>
      <c r="B120" s="43"/>
      <c r="C120" s="143" t="s">
        <v>207</v>
      </c>
      <c r="D120" s="243"/>
      <c r="E120" s="37"/>
      <c r="F120" s="72"/>
      <c r="G120" s="250"/>
      <c r="H120" s="39">
        <v>0.25</v>
      </c>
      <c r="I120" s="77">
        <f>IF(AND(ISNUMBER(D120),ISNUMBER(H120)),D120*H120,"")</f>
      </c>
      <c r="J120" s="332"/>
      <c r="K120" s="414"/>
      <c r="L120" s="415"/>
    </row>
    <row r="121" spans="1:16" s="1" customFormat="1" ht="25.5" customHeight="1">
      <c r="A121" s="376">
        <f t="shared" si="4"/>
        <v>121</v>
      </c>
      <c r="B121" s="43"/>
      <c r="C121" s="143" t="s">
        <v>90</v>
      </c>
      <c r="D121" s="73"/>
      <c r="E121" s="37"/>
      <c r="F121" s="72"/>
      <c r="G121" s="250"/>
      <c r="H121" s="250"/>
      <c r="I121" s="253" t="s">
        <v>12</v>
      </c>
      <c r="J121" s="334"/>
      <c r="K121" s="414"/>
      <c r="L121" s="415"/>
      <c r="M121" s="2"/>
      <c r="N121" s="2"/>
      <c r="O121" s="2"/>
      <c r="P121" s="2"/>
    </row>
    <row r="122" spans="1:16" s="1" customFormat="1" ht="25.5" customHeight="1">
      <c r="A122" s="376">
        <f t="shared" si="4"/>
        <v>122</v>
      </c>
      <c r="B122" s="43"/>
      <c r="C122" s="143" t="s">
        <v>107</v>
      </c>
      <c r="D122" s="243"/>
      <c r="E122" s="37"/>
      <c r="F122" s="72"/>
      <c r="G122" s="250"/>
      <c r="H122" s="39">
        <v>0.05</v>
      </c>
      <c r="I122" s="77">
        <f>IF(AND(ISNUMBER(D122),ISNUMBER(H122)),D122*H122,"")</f>
      </c>
      <c r="J122" s="350"/>
      <c r="K122" s="414"/>
      <c r="L122" s="415"/>
      <c r="M122" s="2"/>
      <c r="N122" s="2"/>
      <c r="O122" s="2"/>
      <c r="P122" s="2"/>
    </row>
    <row r="123" spans="1:16" s="1" customFormat="1" ht="25.5" customHeight="1">
      <c r="A123" s="376">
        <f t="shared" si="4"/>
        <v>123</v>
      </c>
      <c r="B123" s="43"/>
      <c r="C123" s="143" t="s">
        <v>108</v>
      </c>
      <c r="D123" s="243"/>
      <c r="E123" s="37"/>
      <c r="F123" s="72"/>
      <c r="G123" s="250"/>
      <c r="H123" s="39">
        <v>0.25</v>
      </c>
      <c r="I123" s="38">
        <f>IF(AND(ISNUMBER(D123),ISNUMBER(H123)),D123*H123,"")</f>
      </c>
      <c r="J123" s="347">
        <f>IF(AND(ISNUMBER(I100),ISNUMBER(I101),ISNUMBER(I102),ISNUMBER(I103),ISNUMBER(I106),ISNUMBER(I107),ISNUMBER(I108),ISNUMBER(I109),ISNUMBER(I113),ISNUMBER(I114),ISNUMBER(I116),ISNUMBER(I117),ISNUMBER(I119),ISNUMBER(I120),ISNUMBER(I122),ISNUMBER(I123)),SUM(I100:I103,I106:I109,I113:I114,I116:I117,I119:I120,I122:I123),"")</f>
      </c>
      <c r="K123" s="414"/>
      <c r="L123" s="415"/>
      <c r="M123" s="2"/>
      <c r="N123" s="2"/>
      <c r="O123" s="2"/>
      <c r="P123" s="2"/>
    </row>
    <row r="124" spans="1:16" s="1" customFormat="1" ht="25.5" customHeight="1">
      <c r="A124" s="376">
        <f t="shared" si="4"/>
        <v>124</v>
      </c>
      <c r="B124" s="43"/>
      <c r="C124" s="152" t="s">
        <v>64</v>
      </c>
      <c r="D124" s="72"/>
      <c r="E124" s="249"/>
      <c r="F124" s="72"/>
      <c r="G124" s="37"/>
      <c r="H124" s="72"/>
      <c r="I124" s="192"/>
      <c r="J124" s="345"/>
      <c r="K124" s="414"/>
      <c r="L124" s="415"/>
      <c r="M124" s="2"/>
      <c r="N124" s="2"/>
      <c r="O124" s="2"/>
      <c r="P124" s="2"/>
    </row>
    <row r="125" spans="1:16" s="1" customFormat="1" ht="25.5" customHeight="1">
      <c r="A125" s="376">
        <f t="shared" si="4"/>
        <v>125</v>
      </c>
      <c r="B125" s="43"/>
      <c r="C125" s="153" t="s">
        <v>328</v>
      </c>
      <c r="D125" s="313"/>
      <c r="E125" s="249"/>
      <c r="F125" s="72"/>
      <c r="G125" s="37"/>
      <c r="H125" s="74"/>
      <c r="I125" s="75"/>
      <c r="J125" s="275"/>
      <c r="K125" s="414"/>
      <c r="L125" s="415"/>
      <c r="M125" s="2"/>
      <c r="N125" s="2"/>
      <c r="O125" s="2"/>
      <c r="P125" s="2"/>
    </row>
    <row r="126" spans="1:16" s="1" customFormat="1" ht="25.5" customHeight="1">
      <c r="A126" s="376">
        <f t="shared" si="4"/>
        <v>126</v>
      </c>
      <c r="B126" s="43"/>
      <c r="C126" s="176" t="s">
        <v>91</v>
      </c>
      <c r="D126" s="243"/>
      <c r="E126" s="249"/>
      <c r="F126" s="72"/>
      <c r="G126" s="37"/>
      <c r="H126" s="76">
        <v>0.2</v>
      </c>
      <c r="I126" s="77">
        <f>IF(AND(ISNUMBER(D126),ISNUMBER(H126)),D126*H126,"")</f>
      </c>
      <c r="J126" s="275"/>
      <c r="K126" s="414"/>
      <c r="L126" s="415"/>
      <c r="M126" s="2"/>
      <c r="N126" s="2"/>
      <c r="O126" s="2"/>
      <c r="P126" s="2"/>
    </row>
    <row r="127" spans="1:16" s="82" customFormat="1" ht="25.5" customHeight="1">
      <c r="A127" s="376">
        <f t="shared" si="4"/>
        <v>127</v>
      </c>
      <c r="B127" s="78"/>
      <c r="C127" s="176" t="s">
        <v>92</v>
      </c>
      <c r="D127" s="243"/>
      <c r="E127" s="79"/>
      <c r="F127" s="72"/>
      <c r="G127" s="210"/>
      <c r="H127" s="76">
        <v>0.4</v>
      </c>
      <c r="I127" s="80">
        <f>IF(AND(ISNUMBER(D127),ISNUMBER(H127)),D127*H127,"")</f>
      </c>
      <c r="J127" s="275"/>
      <c r="K127" s="414"/>
      <c r="L127" s="415"/>
      <c r="M127" s="81"/>
      <c r="N127" s="81"/>
      <c r="O127" s="81"/>
      <c r="P127" s="81"/>
    </row>
    <row r="128" spans="1:16" s="1" customFormat="1" ht="25.5" customHeight="1">
      <c r="A128" s="376">
        <f aca="true" t="shared" si="6" ref="A128:A135">A127+1</f>
        <v>128</v>
      </c>
      <c r="B128" s="43"/>
      <c r="C128" s="153" t="s">
        <v>157</v>
      </c>
      <c r="D128" s="314"/>
      <c r="E128" s="249"/>
      <c r="F128" s="72"/>
      <c r="G128" s="37"/>
      <c r="H128" s="74"/>
      <c r="I128" s="83"/>
      <c r="J128" s="304"/>
      <c r="K128" s="414"/>
      <c r="L128" s="415"/>
      <c r="M128" s="2"/>
      <c r="N128" s="2"/>
      <c r="O128" s="2"/>
      <c r="P128" s="2"/>
    </row>
    <row r="129" spans="1:16" s="1" customFormat="1" ht="25.5" customHeight="1">
      <c r="A129" s="376">
        <f t="shared" si="6"/>
        <v>129</v>
      </c>
      <c r="B129" s="43"/>
      <c r="C129" s="176" t="s">
        <v>93</v>
      </c>
      <c r="D129" s="243"/>
      <c r="E129" s="249"/>
      <c r="F129" s="72"/>
      <c r="G129" s="37"/>
      <c r="H129" s="76">
        <v>0.2</v>
      </c>
      <c r="I129" s="84">
        <f>IF(AND(ISNUMBER(D129),ISNUMBER(H129)),D129*H129,"")</f>
      </c>
      <c r="J129" s="276"/>
      <c r="K129" s="414"/>
      <c r="L129" s="415"/>
      <c r="M129" s="2"/>
      <c r="N129" s="2"/>
      <c r="O129" s="2"/>
      <c r="P129" s="2"/>
    </row>
    <row r="130" spans="1:16" s="82" customFormat="1" ht="25.5" customHeight="1">
      <c r="A130" s="376">
        <f t="shared" si="6"/>
        <v>130</v>
      </c>
      <c r="B130" s="78"/>
      <c r="C130" s="176" t="s">
        <v>94</v>
      </c>
      <c r="D130" s="243"/>
      <c r="E130" s="79"/>
      <c r="F130" s="72"/>
      <c r="G130" s="210"/>
      <c r="H130" s="76">
        <v>0.4</v>
      </c>
      <c r="I130" s="84">
        <f>IF(AND(ISNUMBER(D130),ISNUMBER(H130)),D130*H130,"")</f>
      </c>
      <c r="J130" s="276"/>
      <c r="K130" s="414"/>
      <c r="L130" s="415"/>
      <c r="M130" s="81"/>
      <c r="N130" s="81"/>
      <c r="O130" s="81"/>
      <c r="P130" s="81"/>
    </row>
    <row r="131" spans="1:16" s="1" customFormat="1" ht="25.5" customHeight="1">
      <c r="A131" s="376">
        <f t="shared" si="6"/>
        <v>131</v>
      </c>
      <c r="B131" s="43"/>
      <c r="C131" s="147" t="s">
        <v>211</v>
      </c>
      <c r="D131" s="243"/>
      <c r="E131" s="249"/>
      <c r="F131" s="72"/>
      <c r="G131" s="37"/>
      <c r="H131" s="39">
        <v>1</v>
      </c>
      <c r="I131" s="77">
        <f>IF(AND(ISNUMBER(D131),ISNUMBER(H131)),D131*H131,"")</f>
      </c>
      <c r="J131" s="275"/>
      <c r="K131" s="414"/>
      <c r="L131" s="415"/>
      <c r="M131" s="2"/>
      <c r="N131" s="2"/>
      <c r="O131" s="2"/>
      <c r="P131" s="2"/>
    </row>
    <row r="132" spans="1:12" s="2" customFormat="1" ht="25.5" customHeight="1">
      <c r="A132" s="376">
        <f t="shared" si="6"/>
        <v>132</v>
      </c>
      <c r="B132" s="43"/>
      <c r="C132" s="147" t="s">
        <v>212</v>
      </c>
      <c r="D132" s="243"/>
      <c r="E132" s="249"/>
      <c r="F132" s="72"/>
      <c r="G132" s="37"/>
      <c r="H132" s="39">
        <v>1</v>
      </c>
      <c r="I132" s="77">
        <f>IF(AND(ISNUMBER(D132),ISNUMBER(H132)),D132*H132,"")</f>
      </c>
      <c r="J132" s="275"/>
      <c r="K132" s="414"/>
      <c r="L132" s="415"/>
    </row>
    <row r="133" spans="1:12" s="2" customFormat="1" ht="25.5" customHeight="1">
      <c r="A133" s="376">
        <f t="shared" si="6"/>
        <v>133</v>
      </c>
      <c r="B133" s="43"/>
      <c r="C133" s="150" t="s">
        <v>284</v>
      </c>
      <c r="D133" s="243"/>
      <c r="E133" s="249"/>
      <c r="F133" s="72"/>
      <c r="G133" s="37"/>
      <c r="H133" s="37"/>
      <c r="I133" s="250"/>
      <c r="J133" s="13"/>
      <c r="K133" s="414"/>
      <c r="L133" s="415"/>
    </row>
    <row r="134" spans="1:12" s="2" customFormat="1" ht="25.5" customHeight="1">
      <c r="A134" s="376">
        <f t="shared" si="6"/>
        <v>134</v>
      </c>
      <c r="B134" s="43"/>
      <c r="C134" s="233" t="s">
        <v>279</v>
      </c>
      <c r="D134" s="245" t="b">
        <f>IF(AND(ISNUMBER(D133),ISNUMBER(D304)),MAX((D133-D304),0))</f>
        <v>0</v>
      </c>
      <c r="E134" s="249"/>
      <c r="F134" s="72"/>
      <c r="G134" s="37"/>
      <c r="H134" s="76">
        <v>1</v>
      </c>
      <c r="I134" s="77">
        <f>IF(AND(ISNUMBER(D134),ISNUMBER(H134)),D134*H134,"")</f>
      </c>
      <c r="J134" s="275"/>
      <c r="K134" s="414"/>
      <c r="L134" s="415"/>
    </row>
    <row r="135" spans="1:12" s="2" customFormat="1" ht="25.5" customHeight="1">
      <c r="A135" s="376">
        <f t="shared" si="6"/>
        <v>135</v>
      </c>
      <c r="B135" s="43"/>
      <c r="C135" s="152" t="s">
        <v>276</v>
      </c>
      <c r="D135" s="249"/>
      <c r="E135" s="249"/>
      <c r="F135" s="72"/>
      <c r="G135" s="37"/>
      <c r="H135" s="37"/>
      <c r="I135" s="37"/>
      <c r="J135" s="275"/>
      <c r="K135" s="414"/>
      <c r="L135" s="415"/>
    </row>
    <row r="136" spans="1:12" s="2" customFormat="1" ht="25.5" customHeight="1">
      <c r="A136" s="376">
        <f aca="true" t="shared" si="7" ref="A136:A141">A135+1</f>
        <v>136</v>
      </c>
      <c r="B136" s="43"/>
      <c r="C136" s="233" t="s">
        <v>280</v>
      </c>
      <c r="D136" s="249"/>
      <c r="E136" s="249"/>
      <c r="F136" s="72"/>
      <c r="G136" s="37"/>
      <c r="H136" s="37"/>
      <c r="I136" s="37"/>
      <c r="J136" s="275"/>
      <c r="K136" s="414"/>
      <c r="L136" s="415"/>
    </row>
    <row r="137" spans="1:12" s="2" customFormat="1" ht="25.5" customHeight="1">
      <c r="A137" s="376">
        <f t="shared" si="7"/>
        <v>137</v>
      </c>
      <c r="B137" s="43"/>
      <c r="C137" s="154" t="s">
        <v>329</v>
      </c>
      <c r="D137" s="243"/>
      <c r="E137" s="249"/>
      <c r="F137" s="72"/>
      <c r="G137" s="37"/>
      <c r="H137" s="76">
        <v>0.2</v>
      </c>
      <c r="I137" s="77">
        <f>IF(AND(ISNUMBER(D137),ISNUMBER(H137)),D137*H137,"")</f>
      </c>
      <c r="J137" s="275"/>
      <c r="K137" s="414"/>
      <c r="L137" s="415"/>
    </row>
    <row r="138" spans="1:12" s="2" customFormat="1" ht="25.5" customHeight="1">
      <c r="A138" s="376">
        <f t="shared" si="7"/>
        <v>138</v>
      </c>
      <c r="B138" s="43"/>
      <c r="C138" s="154" t="s">
        <v>281</v>
      </c>
      <c r="D138" s="243"/>
      <c r="E138" s="249"/>
      <c r="F138" s="72"/>
      <c r="G138" s="37"/>
      <c r="H138" s="76">
        <v>0.2</v>
      </c>
      <c r="I138" s="77">
        <f>IF(AND(ISNUMBER(D138),ISNUMBER(H138)),D138*H138,"")</f>
      </c>
      <c r="J138" s="275"/>
      <c r="K138" s="414"/>
      <c r="L138" s="415"/>
    </row>
    <row r="139" spans="1:12" s="2" customFormat="1" ht="25.5" customHeight="1">
      <c r="A139" s="376">
        <f t="shared" si="7"/>
        <v>139</v>
      </c>
      <c r="B139" s="43"/>
      <c r="C139" s="154" t="s">
        <v>282</v>
      </c>
      <c r="D139" s="243"/>
      <c r="E139" s="249"/>
      <c r="F139" s="72"/>
      <c r="G139" s="37"/>
      <c r="H139" s="76">
        <v>0.5</v>
      </c>
      <c r="I139" s="77">
        <f>IF(AND(ISNUMBER(D139),ISNUMBER(H139)),D139*H139,"")</f>
      </c>
      <c r="J139" s="275"/>
      <c r="K139" s="414"/>
      <c r="L139" s="415"/>
    </row>
    <row r="140" spans="1:12" s="2" customFormat="1" ht="25.5" customHeight="1">
      <c r="A140" s="376">
        <f t="shared" si="7"/>
        <v>140</v>
      </c>
      <c r="B140" s="43"/>
      <c r="C140" s="233" t="s">
        <v>283</v>
      </c>
      <c r="D140" s="249"/>
      <c r="E140" s="249"/>
      <c r="F140" s="72"/>
      <c r="G140" s="37"/>
      <c r="H140" s="37"/>
      <c r="I140" s="37"/>
      <c r="J140" s="275"/>
      <c r="K140" s="414"/>
      <c r="L140" s="415"/>
    </row>
    <row r="141" spans="1:12" s="2" customFormat="1" ht="25.5" customHeight="1">
      <c r="A141" s="376">
        <f t="shared" si="7"/>
        <v>141</v>
      </c>
      <c r="B141" s="43"/>
      <c r="C141" s="176" t="s">
        <v>330</v>
      </c>
      <c r="D141" s="243"/>
      <c r="E141" s="249"/>
      <c r="F141" s="72"/>
      <c r="G141" s="37"/>
      <c r="H141" s="76">
        <v>0</v>
      </c>
      <c r="I141" s="77">
        <f aca="true" t="shared" si="8" ref="I141:I146">IF(AND(ISNUMBER(D141),ISNUMBER(H141)),D141*H141,"")</f>
      </c>
      <c r="J141" s="275"/>
      <c r="K141" s="414"/>
      <c r="L141" s="415"/>
    </row>
    <row r="142" spans="1:12" s="2" customFormat="1" ht="25.5" customHeight="1">
      <c r="A142" s="376">
        <f aca="true" t="shared" si="9" ref="A142:A197">A141+1</f>
        <v>142</v>
      </c>
      <c r="B142" s="43"/>
      <c r="C142" s="176" t="s">
        <v>277</v>
      </c>
      <c r="D142" s="243"/>
      <c r="E142" s="249"/>
      <c r="F142" s="72"/>
      <c r="G142" s="37"/>
      <c r="H142" s="76">
        <v>0</v>
      </c>
      <c r="I142" s="77">
        <f t="shared" si="8"/>
      </c>
      <c r="J142" s="275"/>
      <c r="K142" s="414"/>
      <c r="L142" s="415"/>
    </row>
    <row r="143" spans="1:12" s="2" customFormat="1" ht="25.5" customHeight="1">
      <c r="A143" s="376">
        <f t="shared" si="9"/>
        <v>143</v>
      </c>
      <c r="B143" s="43"/>
      <c r="C143" s="176" t="s">
        <v>278</v>
      </c>
      <c r="D143" s="243"/>
      <c r="E143" s="249"/>
      <c r="F143" s="72"/>
      <c r="G143" s="37"/>
      <c r="H143" s="76">
        <v>0</v>
      </c>
      <c r="I143" s="77">
        <f t="shared" si="8"/>
      </c>
      <c r="J143" s="275"/>
      <c r="K143" s="414"/>
      <c r="L143" s="415"/>
    </row>
    <row r="144" spans="1:12" s="2" customFormat="1" ht="51.75" customHeight="1">
      <c r="A144" s="376">
        <f t="shared" si="9"/>
        <v>144</v>
      </c>
      <c r="B144" s="43"/>
      <c r="C144" s="176" t="s">
        <v>259</v>
      </c>
      <c r="D144" s="243"/>
      <c r="E144" s="249"/>
      <c r="F144" s="72"/>
      <c r="G144" s="37"/>
      <c r="H144" s="76">
        <v>1</v>
      </c>
      <c r="I144" s="77">
        <f t="shared" si="8"/>
      </c>
      <c r="J144" s="275"/>
      <c r="K144" s="414"/>
      <c r="L144" s="415"/>
    </row>
    <row r="145" spans="1:12" s="2" customFormat="1" ht="25.5" customHeight="1">
      <c r="A145" s="376">
        <f t="shared" si="9"/>
        <v>145</v>
      </c>
      <c r="B145" s="43"/>
      <c r="C145" s="143" t="s">
        <v>13</v>
      </c>
      <c r="D145" s="243"/>
      <c r="E145" s="249"/>
      <c r="F145" s="72"/>
      <c r="G145" s="37"/>
      <c r="H145" s="39">
        <v>1</v>
      </c>
      <c r="I145" s="77">
        <f t="shared" si="8"/>
      </c>
      <c r="J145" s="275"/>
      <c r="K145" s="414"/>
      <c r="L145" s="415"/>
    </row>
    <row r="146" spans="1:12" s="2" customFormat="1" ht="25.5" customHeight="1">
      <c r="A146" s="376">
        <f t="shared" si="9"/>
        <v>146</v>
      </c>
      <c r="B146" s="43"/>
      <c r="C146" s="177" t="s">
        <v>127</v>
      </c>
      <c r="D146" s="243"/>
      <c r="E146" s="249"/>
      <c r="F146" s="72"/>
      <c r="G146" s="37"/>
      <c r="H146" s="39">
        <v>1</v>
      </c>
      <c r="I146" s="77">
        <f t="shared" si="8"/>
      </c>
      <c r="J146" s="328">
        <f>IF(AND(ISNUMBER(I126),ISNUMBER(I127),ISNUMBER(I129),ISNUMBER(I130),ISNUMBER(I131),ISNUMBER(I132),ISNUMBER(I134),ISNUMBER(I137),ISNUMBER(I138),ISNUMBER(I139),ISNUMBER(I141),ISNUMBER(I142),ISNUMBER(I143),ISNUMBER(I144),ISNUMBER(I145),ISNUMBER(I146)),SUM(I126:I127,I129:I130,I131:I132,I134,I137:I139,I141:I146),"")</f>
      </c>
      <c r="K146" s="414"/>
      <c r="L146" s="415"/>
    </row>
    <row r="147" spans="1:12" s="2" customFormat="1" ht="25.5" customHeight="1">
      <c r="A147" s="376">
        <f t="shared" si="9"/>
        <v>147</v>
      </c>
      <c r="B147" s="43"/>
      <c r="C147" s="155" t="s">
        <v>14</v>
      </c>
      <c r="D147" s="440"/>
      <c r="E147" s="441"/>
      <c r="F147" s="441"/>
      <c r="G147" s="441"/>
      <c r="H147" s="442"/>
      <c r="I147" s="85">
        <f>IF(AND(ISNUMBER(J123),ISNUMBER(J146)),SUM(J123,J146),"")</f>
      </c>
      <c r="J147" s="273"/>
      <c r="K147" s="416"/>
      <c r="L147" s="417"/>
    </row>
    <row r="148" spans="1:12" s="2" customFormat="1" ht="23.25" customHeight="1">
      <c r="A148" s="376">
        <f t="shared" si="9"/>
        <v>148</v>
      </c>
      <c r="B148" s="43"/>
      <c r="C148" s="156"/>
      <c r="D148" s="86"/>
      <c r="E148" s="29"/>
      <c r="F148" s="29"/>
      <c r="G148" s="29"/>
      <c r="H148" s="29"/>
      <c r="I148" s="86"/>
      <c r="J148" s="86"/>
      <c r="K148" s="59"/>
      <c r="L148" s="394"/>
    </row>
    <row r="149" spans="1:12" s="2" customFormat="1" ht="51.75" customHeight="1">
      <c r="A149" s="376">
        <f t="shared" si="9"/>
        <v>149</v>
      </c>
      <c r="B149" s="43"/>
      <c r="C149" s="143" t="s">
        <v>158</v>
      </c>
      <c r="D149" s="252"/>
      <c r="E149" s="249"/>
      <c r="F149" s="37"/>
      <c r="G149" s="37"/>
      <c r="H149" s="5"/>
      <c r="I149" s="87"/>
      <c r="J149" s="351"/>
      <c r="K149" s="420" t="s">
        <v>2</v>
      </c>
      <c r="L149" s="420"/>
    </row>
    <row r="150" spans="1:12" s="2" customFormat="1" ht="25.5" customHeight="1">
      <c r="A150" s="376">
        <f t="shared" si="9"/>
        <v>150</v>
      </c>
      <c r="B150" s="43"/>
      <c r="C150" s="186" t="s">
        <v>129</v>
      </c>
      <c r="D150" s="243"/>
      <c r="E150" s="249"/>
      <c r="F150" s="37"/>
      <c r="G150" s="37"/>
      <c r="H150" s="5"/>
      <c r="I150" s="87"/>
      <c r="J150" s="352"/>
      <c r="K150" s="412"/>
      <c r="L150" s="413"/>
    </row>
    <row r="151" spans="1:13" s="2" customFormat="1" ht="25.5" customHeight="1">
      <c r="A151" s="376">
        <f t="shared" si="9"/>
        <v>151</v>
      </c>
      <c r="B151" s="43"/>
      <c r="C151" s="205" t="s">
        <v>324</v>
      </c>
      <c r="D151" s="47" t="str">
        <f>IF((D150&lt;=D131+D132+D133),"Pass","Fail")</f>
        <v>Pass</v>
      </c>
      <c r="E151" s="249"/>
      <c r="F151" s="37"/>
      <c r="G151" s="37"/>
      <c r="H151" s="5"/>
      <c r="I151" s="87"/>
      <c r="J151" s="337"/>
      <c r="K151" s="414"/>
      <c r="L151" s="415"/>
      <c r="M151" s="3"/>
    </row>
    <row r="152" spans="1:13" s="2" customFormat="1" ht="25.5" customHeight="1">
      <c r="A152" s="376">
        <f t="shared" si="9"/>
        <v>152</v>
      </c>
      <c r="B152" s="43"/>
      <c r="C152" s="187" t="s">
        <v>65</v>
      </c>
      <c r="D152" s="243"/>
      <c r="E152" s="249"/>
      <c r="F152" s="37"/>
      <c r="G152" s="37"/>
      <c r="H152" s="5"/>
      <c r="I152" s="87"/>
      <c r="J152" s="337"/>
      <c r="K152" s="414"/>
      <c r="L152" s="415"/>
      <c r="M152" s="3"/>
    </row>
    <row r="153" spans="1:13" s="2" customFormat="1" ht="25.5" customHeight="1">
      <c r="A153" s="376">
        <f t="shared" si="9"/>
        <v>153</v>
      </c>
      <c r="B153" s="43"/>
      <c r="C153" s="205" t="s">
        <v>325</v>
      </c>
      <c r="D153" s="47" t="str">
        <f>IF((D152&lt;=D131+D132+D133),"Pass","Fail")</f>
        <v>Pass</v>
      </c>
      <c r="E153" s="249"/>
      <c r="F153" s="37"/>
      <c r="G153" s="37"/>
      <c r="H153" s="5"/>
      <c r="I153" s="87"/>
      <c r="J153" s="337"/>
      <c r="K153" s="414"/>
      <c r="L153" s="415"/>
      <c r="M153" s="3"/>
    </row>
    <row r="154" spans="1:13" s="2" customFormat="1" ht="25.5" customHeight="1">
      <c r="A154" s="376">
        <f t="shared" si="9"/>
        <v>154</v>
      </c>
      <c r="B154" s="43"/>
      <c r="C154" s="157" t="s">
        <v>128</v>
      </c>
      <c r="D154" s="243"/>
      <c r="E154" s="249"/>
      <c r="F154" s="37"/>
      <c r="G154" s="37"/>
      <c r="H154" s="5"/>
      <c r="I154" s="87"/>
      <c r="J154" s="337"/>
      <c r="K154" s="414"/>
      <c r="L154" s="415"/>
      <c r="M154" s="3"/>
    </row>
    <row r="155" spans="1:13" s="2" customFormat="1" ht="25.5" customHeight="1">
      <c r="A155" s="376">
        <f t="shared" si="9"/>
        <v>155</v>
      </c>
      <c r="B155" s="43"/>
      <c r="C155" s="205" t="s">
        <v>326</v>
      </c>
      <c r="D155" s="47" t="str">
        <f>IF((D154&lt;=SUM(D126:D127,D129:D133)),"Pass","Fail")</f>
        <v>Pass</v>
      </c>
      <c r="E155" s="249"/>
      <c r="F155" s="37"/>
      <c r="G155" s="37"/>
      <c r="H155" s="5"/>
      <c r="I155" s="87"/>
      <c r="J155" s="353"/>
      <c r="K155" s="416"/>
      <c r="L155" s="417"/>
      <c r="M155" s="3"/>
    </row>
    <row r="156" spans="1:13" s="2" customFormat="1" ht="23.25" customHeight="1">
      <c r="A156" s="376">
        <f t="shared" si="9"/>
        <v>156</v>
      </c>
      <c r="B156" s="43"/>
      <c r="C156" s="145"/>
      <c r="D156" s="34"/>
      <c r="E156" s="33"/>
      <c r="F156" s="32"/>
      <c r="G156" s="32"/>
      <c r="H156" s="32"/>
      <c r="I156" s="31"/>
      <c r="J156" s="31"/>
      <c r="K156" s="59"/>
      <c r="L156" s="202"/>
      <c r="M156" s="30"/>
    </row>
    <row r="157" spans="1:13" s="2" customFormat="1" ht="26.25" customHeight="1">
      <c r="A157" s="376">
        <f t="shared" si="9"/>
        <v>157</v>
      </c>
      <c r="B157" s="64" t="s">
        <v>164</v>
      </c>
      <c r="C157" s="158"/>
      <c r="D157" s="34"/>
      <c r="E157" s="33"/>
      <c r="F157" s="32"/>
      <c r="G157" s="32"/>
      <c r="H157" s="32"/>
      <c r="I157" s="31"/>
      <c r="J157" s="31"/>
      <c r="K157" s="59"/>
      <c r="L157" s="202"/>
      <c r="M157" s="30"/>
    </row>
    <row r="158" spans="1:13" s="2" customFormat="1" ht="51.75" customHeight="1">
      <c r="A158" s="376">
        <f t="shared" si="9"/>
        <v>158</v>
      </c>
      <c r="B158" s="43"/>
      <c r="C158" s="159"/>
      <c r="D158" s="88" t="s">
        <v>15</v>
      </c>
      <c r="E158" s="8" t="s">
        <v>16</v>
      </c>
      <c r="F158" s="40"/>
      <c r="G158" s="209"/>
      <c r="H158" s="66" t="s">
        <v>10</v>
      </c>
      <c r="I158" s="67" t="s">
        <v>11</v>
      </c>
      <c r="J158" s="274"/>
      <c r="K158" s="420" t="s">
        <v>2</v>
      </c>
      <c r="L158" s="420"/>
      <c r="M158" s="3"/>
    </row>
    <row r="159" spans="1:13" s="2" customFormat="1" ht="25.5" customHeight="1">
      <c r="A159" s="376">
        <f t="shared" si="9"/>
        <v>159</v>
      </c>
      <c r="B159" s="43"/>
      <c r="C159" s="188" t="s">
        <v>202</v>
      </c>
      <c r="D159" s="313"/>
      <c r="E159" s="313"/>
      <c r="F159" s="40"/>
      <c r="G159" s="40"/>
      <c r="H159" s="89"/>
      <c r="I159" s="191"/>
      <c r="J159" s="306"/>
      <c r="K159" s="432"/>
      <c r="L159" s="433"/>
      <c r="M159" s="3"/>
    </row>
    <row r="160" spans="1:13" s="2" customFormat="1" ht="25.5" customHeight="1">
      <c r="A160" s="376">
        <f t="shared" si="9"/>
        <v>160</v>
      </c>
      <c r="B160" s="43"/>
      <c r="C160" s="160" t="s">
        <v>130</v>
      </c>
      <c r="D160" s="243"/>
      <c r="E160" s="243"/>
      <c r="F160" s="40"/>
      <c r="G160" s="40"/>
      <c r="H160" s="76">
        <v>0</v>
      </c>
      <c r="I160" s="36">
        <f>IF(AND(ISNUMBER(D160),ISNUMBER(H160)),D160*H160,"")</f>
      </c>
      <c r="J160" s="275"/>
      <c r="K160" s="434"/>
      <c r="L160" s="435"/>
      <c r="M160" s="3"/>
    </row>
    <row r="161" spans="1:13" s="2" customFormat="1" ht="25.5" customHeight="1">
      <c r="A161" s="376">
        <f t="shared" si="9"/>
        <v>161</v>
      </c>
      <c r="B161" s="43"/>
      <c r="C161" s="161" t="s">
        <v>54</v>
      </c>
      <c r="D161" s="243"/>
      <c r="E161" s="243"/>
      <c r="F161" s="90"/>
      <c r="G161" s="90"/>
      <c r="H161" s="91">
        <v>0</v>
      </c>
      <c r="I161" s="36">
        <f>IF(AND(ISNUMBER(D161),ISNUMBER(H161)),D161*H161,"")</f>
      </c>
      <c r="J161" s="275"/>
      <c r="K161" s="434"/>
      <c r="L161" s="435"/>
      <c r="M161" s="3"/>
    </row>
    <row r="162" spans="1:13" s="2" customFormat="1" ht="25.5" customHeight="1">
      <c r="A162" s="376">
        <f t="shared" si="9"/>
        <v>162</v>
      </c>
      <c r="B162" s="43"/>
      <c r="C162" s="161" t="s">
        <v>193</v>
      </c>
      <c r="D162" s="243"/>
      <c r="E162" s="243"/>
      <c r="F162" s="90"/>
      <c r="G162" s="90"/>
      <c r="H162" s="92"/>
      <c r="I162" s="40"/>
      <c r="J162" s="337"/>
      <c r="K162" s="434"/>
      <c r="L162" s="435"/>
      <c r="M162" s="3"/>
    </row>
    <row r="163" spans="1:13" s="2" customFormat="1" ht="25.5" customHeight="1">
      <c r="A163" s="376">
        <f t="shared" si="9"/>
        <v>163</v>
      </c>
      <c r="B163" s="43"/>
      <c r="C163" s="205" t="s">
        <v>287</v>
      </c>
      <c r="D163" s="47" t="str">
        <f>IF(D162&lt;=(D160+D161),"Pass","Fail")</f>
        <v>Pass</v>
      </c>
      <c r="E163" s="47" t="str">
        <f>IF(E162&lt;=(E160+E161),"Pass","Fail")</f>
        <v>Pass</v>
      </c>
      <c r="F163" s="250"/>
      <c r="G163" s="250"/>
      <c r="H163" s="250"/>
      <c r="I163" s="45"/>
      <c r="J163" s="330"/>
      <c r="K163" s="434"/>
      <c r="L163" s="435"/>
      <c r="M163" s="3"/>
    </row>
    <row r="164" spans="1:13" s="2" customFormat="1" ht="25.5" customHeight="1">
      <c r="A164" s="376">
        <f t="shared" si="9"/>
        <v>164</v>
      </c>
      <c r="B164" s="43"/>
      <c r="C164" s="162" t="s">
        <v>203</v>
      </c>
      <c r="D164" s="73"/>
      <c r="E164" s="73"/>
      <c r="F164" s="40"/>
      <c r="G164" s="40"/>
      <c r="H164" s="93"/>
      <c r="I164" s="191"/>
      <c r="J164" s="275"/>
      <c r="K164" s="434"/>
      <c r="L164" s="435"/>
      <c r="M164" s="3"/>
    </row>
    <row r="165" spans="1:13" s="2" customFormat="1" ht="25.5" customHeight="1">
      <c r="A165" s="376">
        <f t="shared" si="9"/>
        <v>165</v>
      </c>
      <c r="B165" s="43"/>
      <c r="C165" s="160" t="s">
        <v>131</v>
      </c>
      <c r="D165" s="243"/>
      <c r="E165" s="243"/>
      <c r="F165" s="40"/>
      <c r="G165" s="40"/>
      <c r="H165" s="76">
        <v>0</v>
      </c>
      <c r="I165" s="36">
        <f>IF(AND(ISNUMBER(D165),ISNUMBER(H165)),D165*H165,"")</f>
      </c>
      <c r="J165" s="275"/>
      <c r="K165" s="434"/>
      <c r="L165" s="435"/>
      <c r="M165" s="3"/>
    </row>
    <row r="166" spans="1:13" s="2" customFormat="1" ht="25.5" customHeight="1">
      <c r="A166" s="376">
        <f t="shared" si="9"/>
        <v>166</v>
      </c>
      <c r="B166" s="43"/>
      <c r="C166" s="161" t="s">
        <v>55</v>
      </c>
      <c r="D166" s="243"/>
      <c r="E166" s="243"/>
      <c r="F166" s="90"/>
      <c r="G166" s="90"/>
      <c r="H166" s="91">
        <v>0.15</v>
      </c>
      <c r="I166" s="36">
        <f>IF(AND(ISNUMBER(D166),ISNUMBER(H166)),D166*H166,"")</f>
      </c>
      <c r="J166" s="275"/>
      <c r="K166" s="434"/>
      <c r="L166" s="435"/>
      <c r="M166" s="3"/>
    </row>
    <row r="167" spans="1:13" s="2" customFormat="1" ht="25.5" customHeight="1">
      <c r="A167" s="376">
        <f t="shared" si="9"/>
        <v>167</v>
      </c>
      <c r="B167" s="43"/>
      <c r="C167" s="161" t="s">
        <v>193</v>
      </c>
      <c r="D167" s="243"/>
      <c r="E167" s="243"/>
      <c r="F167" s="90"/>
      <c r="G167" s="90"/>
      <c r="H167" s="92"/>
      <c r="I167" s="40"/>
      <c r="J167" s="337"/>
      <c r="K167" s="434"/>
      <c r="L167" s="435"/>
      <c r="M167" s="3"/>
    </row>
    <row r="168" spans="1:13" s="2" customFormat="1" ht="25.5" customHeight="1">
      <c r="A168" s="376">
        <f t="shared" si="9"/>
        <v>168</v>
      </c>
      <c r="B168" s="43"/>
      <c r="C168" s="205" t="s">
        <v>288</v>
      </c>
      <c r="D168" s="47" t="str">
        <f>IF(D167&lt;=(D165+D166),"Pass","Fail")</f>
        <v>Pass</v>
      </c>
      <c r="E168" s="47" t="str">
        <f>IF(E167&lt;=(E165+E166),"Pass","Fail")</f>
        <v>Pass</v>
      </c>
      <c r="F168" s="250"/>
      <c r="G168" s="250"/>
      <c r="H168" s="250"/>
      <c r="I168" s="45"/>
      <c r="J168" s="330"/>
      <c r="K168" s="434"/>
      <c r="L168" s="435"/>
      <c r="M168" s="3"/>
    </row>
    <row r="169" spans="1:13" s="2" customFormat="1" ht="25.5" customHeight="1">
      <c r="A169" s="376">
        <f t="shared" si="9"/>
        <v>169</v>
      </c>
      <c r="B169" s="43"/>
      <c r="C169" s="162" t="s">
        <v>204</v>
      </c>
      <c r="D169" s="45"/>
      <c r="E169" s="45"/>
      <c r="F169" s="250"/>
      <c r="G169" s="250"/>
      <c r="H169" s="250"/>
      <c r="I169" s="45"/>
      <c r="J169" s="330"/>
      <c r="K169" s="434"/>
      <c r="L169" s="435"/>
      <c r="M169" s="3"/>
    </row>
    <row r="170" spans="1:13" s="2" customFormat="1" ht="25.5" customHeight="1">
      <c r="A170" s="376">
        <f t="shared" si="9"/>
        <v>170</v>
      </c>
      <c r="B170" s="43"/>
      <c r="C170" s="160" t="s">
        <v>132</v>
      </c>
      <c r="D170" s="243"/>
      <c r="E170" s="243"/>
      <c r="F170" s="250"/>
      <c r="G170" s="250"/>
      <c r="H170" s="76">
        <v>0</v>
      </c>
      <c r="I170" s="36">
        <f>IF(AND(ISNUMBER(D170),ISNUMBER(H170)),D170*H170,"")</f>
      </c>
      <c r="J170" s="275"/>
      <c r="K170" s="434"/>
      <c r="L170" s="435"/>
      <c r="M170" s="3"/>
    </row>
    <row r="171" spans="1:13" s="2" customFormat="1" ht="51.75" customHeight="1">
      <c r="A171" s="376">
        <f t="shared" si="9"/>
        <v>171</v>
      </c>
      <c r="B171" s="43"/>
      <c r="C171" s="160" t="s">
        <v>322</v>
      </c>
      <c r="D171" s="243"/>
      <c r="E171" s="243"/>
      <c r="F171" s="250"/>
      <c r="G171" s="250"/>
      <c r="H171" s="190">
        <v>0.25</v>
      </c>
      <c r="I171" s="36">
        <f>IF(AND(ISNUMBER(D171),ISNUMBER(H171)),D171*H171,"")</f>
      </c>
      <c r="J171" s="275"/>
      <c r="K171" s="434"/>
      <c r="L171" s="435"/>
      <c r="M171" s="3"/>
    </row>
    <row r="172" spans="1:13" s="2" customFormat="1" ht="25.5" customHeight="1">
      <c r="A172" s="376">
        <f t="shared" si="9"/>
        <v>172</v>
      </c>
      <c r="B172" s="43"/>
      <c r="C172" s="160" t="s">
        <v>56</v>
      </c>
      <c r="D172" s="243"/>
      <c r="E172" s="243"/>
      <c r="F172" s="250"/>
      <c r="G172" s="250"/>
      <c r="H172" s="91">
        <v>0.5</v>
      </c>
      <c r="I172" s="36">
        <f>IF(AND(ISNUMBER(D172),ISNUMBER(H172)),D172*H172,"")</f>
      </c>
      <c r="J172" s="275"/>
      <c r="K172" s="434"/>
      <c r="L172" s="435"/>
      <c r="M172" s="3"/>
    </row>
    <row r="173" spans="1:13" s="2" customFormat="1" ht="25.5" customHeight="1">
      <c r="A173" s="376">
        <f t="shared" si="9"/>
        <v>173</v>
      </c>
      <c r="B173" s="43"/>
      <c r="C173" s="161" t="s">
        <v>193</v>
      </c>
      <c r="D173" s="243"/>
      <c r="E173" s="243"/>
      <c r="F173" s="250"/>
      <c r="G173" s="250"/>
      <c r="H173" s="250"/>
      <c r="I173" s="45"/>
      <c r="J173" s="330"/>
      <c r="K173" s="434"/>
      <c r="L173" s="435"/>
      <c r="M173" s="3"/>
    </row>
    <row r="174" spans="1:13" s="2" customFormat="1" ht="25.5" customHeight="1">
      <c r="A174" s="376">
        <f t="shared" si="9"/>
        <v>174</v>
      </c>
      <c r="B174" s="43"/>
      <c r="C174" s="205" t="s">
        <v>289</v>
      </c>
      <c r="D174" s="47" t="str">
        <f>IF(D173&lt;=(D170+D171+D172),"Pass","Fail")</f>
        <v>Pass</v>
      </c>
      <c r="E174" s="47" t="str">
        <f>IF(E173&lt;=(E170+E171+E172),"Pass","Fail")</f>
        <v>Pass</v>
      </c>
      <c r="F174" s="250"/>
      <c r="G174" s="250"/>
      <c r="H174" s="250"/>
      <c r="I174" s="45"/>
      <c r="J174" s="330"/>
      <c r="K174" s="434"/>
      <c r="L174" s="435"/>
      <c r="M174" s="3"/>
    </row>
    <row r="175" spans="1:13" s="2" customFormat="1" ht="25.5" customHeight="1">
      <c r="A175" s="376">
        <f t="shared" si="9"/>
        <v>175</v>
      </c>
      <c r="B175" s="43"/>
      <c r="C175" s="162" t="s">
        <v>168</v>
      </c>
      <c r="D175" s="45"/>
      <c r="E175" s="45"/>
      <c r="F175" s="250"/>
      <c r="G175" s="250"/>
      <c r="H175" s="250"/>
      <c r="I175" s="45"/>
      <c r="J175" s="330"/>
      <c r="K175" s="434"/>
      <c r="L175" s="435"/>
      <c r="M175" s="3"/>
    </row>
    <row r="176" spans="1:13" s="2" customFormat="1" ht="25.5" customHeight="1">
      <c r="A176" s="376">
        <f t="shared" si="9"/>
        <v>176</v>
      </c>
      <c r="B176" s="43"/>
      <c r="C176" s="160" t="s">
        <v>133</v>
      </c>
      <c r="D176" s="243"/>
      <c r="E176" s="243"/>
      <c r="F176" s="250"/>
      <c r="G176" s="250"/>
      <c r="H176" s="76">
        <v>0</v>
      </c>
      <c r="I176" s="36">
        <f>IF(AND(ISNUMBER(D176),ISNUMBER(H176)),D176*H176,"")</f>
      </c>
      <c r="J176" s="275"/>
      <c r="K176" s="434"/>
      <c r="L176" s="435"/>
      <c r="M176" s="3"/>
    </row>
    <row r="177" spans="1:13" s="2" customFormat="1" ht="51.75" customHeight="1">
      <c r="A177" s="376">
        <f t="shared" si="9"/>
        <v>177</v>
      </c>
      <c r="B177" s="43"/>
      <c r="C177" s="160" t="s">
        <v>323</v>
      </c>
      <c r="D177" s="243"/>
      <c r="E177" s="243"/>
      <c r="F177" s="250"/>
      <c r="G177" s="250"/>
      <c r="H177" s="91">
        <v>0.25</v>
      </c>
      <c r="I177" s="36">
        <f>IF(AND(ISNUMBER(D177),ISNUMBER(H177)),D177*H177,"")</f>
      </c>
      <c r="J177" s="275"/>
      <c r="K177" s="434"/>
      <c r="L177" s="435"/>
      <c r="M177" s="3"/>
    </row>
    <row r="178" spans="1:13" s="2" customFormat="1" ht="25.5" customHeight="1">
      <c r="A178" s="376">
        <f t="shared" si="9"/>
        <v>178</v>
      </c>
      <c r="B178" s="43"/>
      <c r="C178" s="161" t="s">
        <v>57</v>
      </c>
      <c r="D178" s="243"/>
      <c r="E178" s="243"/>
      <c r="F178" s="250"/>
      <c r="G178" s="250"/>
      <c r="H178" s="91">
        <v>1</v>
      </c>
      <c r="I178" s="36">
        <f>IF(AND(ISNUMBER(D178),ISNUMBER(H178)),D178*H178,"")</f>
      </c>
      <c r="J178" s="275"/>
      <c r="K178" s="434"/>
      <c r="L178" s="435"/>
      <c r="M178" s="3"/>
    </row>
    <row r="179" spans="1:13" s="2" customFormat="1" ht="51.75" customHeight="1">
      <c r="A179" s="376">
        <f t="shared" si="9"/>
        <v>179</v>
      </c>
      <c r="B179" s="43"/>
      <c r="C179" s="153" t="s">
        <v>165</v>
      </c>
      <c r="D179" s="491"/>
      <c r="E179" s="492"/>
      <c r="F179" s="492"/>
      <c r="G179" s="492"/>
      <c r="H179" s="493"/>
      <c r="I179" s="41">
        <f>IF(AND(ISNUMBER(I160),ISNUMBER(I161),ISNUMBER(I165),ISNUMBER(I166),ISNUMBER(I170),ISNUMBER(I171),ISNUMBER(I172),ISNUMBER(I176),ISNUMBER(I177),ISNUMBER(I178)),SUM(I160:I161,I165:I166,I170:I172,I176:I178),"")</f>
      </c>
      <c r="J179" s="354"/>
      <c r="K179" s="436"/>
      <c r="L179" s="437"/>
      <c r="M179" s="3"/>
    </row>
    <row r="180" spans="1:13" s="2" customFormat="1" ht="23.25" customHeight="1">
      <c r="A180" s="376">
        <f t="shared" si="9"/>
        <v>180</v>
      </c>
      <c r="B180" s="43"/>
      <c r="C180" s="145"/>
      <c r="D180" s="34"/>
      <c r="E180" s="33"/>
      <c r="F180" s="32"/>
      <c r="G180" s="32"/>
      <c r="H180" s="32"/>
      <c r="I180" s="31"/>
      <c r="J180" s="31"/>
      <c r="K180" s="59"/>
      <c r="L180" s="394"/>
      <c r="M180" s="30"/>
    </row>
    <row r="181" spans="1:13" s="2" customFormat="1" ht="23.25" customHeight="1">
      <c r="A181" s="376">
        <f t="shared" si="9"/>
        <v>181</v>
      </c>
      <c r="B181" s="64" t="s">
        <v>140</v>
      </c>
      <c r="C181" s="145"/>
      <c r="D181" s="34"/>
      <c r="E181" s="33"/>
      <c r="F181" s="32"/>
      <c r="G181" s="32"/>
      <c r="H181" s="32"/>
      <c r="I181" s="31"/>
      <c r="J181" s="31"/>
      <c r="K181" s="59"/>
      <c r="L181" s="394"/>
      <c r="M181" s="30"/>
    </row>
    <row r="182" spans="1:13" s="2" customFormat="1" ht="51.75" customHeight="1">
      <c r="A182" s="376">
        <f t="shared" si="9"/>
        <v>182</v>
      </c>
      <c r="B182" s="43"/>
      <c r="C182" s="159"/>
      <c r="D182" s="9" t="s">
        <v>5</v>
      </c>
      <c r="E182" s="249"/>
      <c r="F182" s="37"/>
      <c r="G182" s="37"/>
      <c r="H182" s="66" t="s">
        <v>10</v>
      </c>
      <c r="I182" s="67" t="s">
        <v>11</v>
      </c>
      <c r="J182" s="274"/>
      <c r="K182" s="420" t="s">
        <v>2</v>
      </c>
      <c r="L182" s="420"/>
      <c r="M182" s="3"/>
    </row>
    <row r="183" spans="1:13" s="2" customFormat="1" ht="25.5" customHeight="1">
      <c r="A183" s="376">
        <f t="shared" si="9"/>
        <v>183</v>
      </c>
      <c r="B183" s="43"/>
      <c r="C183" s="154" t="s">
        <v>17</v>
      </c>
      <c r="D183" s="243"/>
      <c r="E183" s="249"/>
      <c r="F183" s="37"/>
      <c r="G183" s="37"/>
      <c r="H183" s="39">
        <v>1</v>
      </c>
      <c r="I183" s="77">
        <f>IF(AND(ISNUMBER(D183),ISNUMBER(H183)),D183*H183,"")</f>
      </c>
      <c r="J183" s="306"/>
      <c r="K183" s="426"/>
      <c r="L183" s="427"/>
      <c r="M183" s="3"/>
    </row>
    <row r="184" spans="1:12" s="2" customFormat="1" ht="25.5" customHeight="1">
      <c r="A184" s="376">
        <f t="shared" si="9"/>
        <v>184</v>
      </c>
      <c r="B184" s="43"/>
      <c r="C184" s="163" t="s">
        <v>18</v>
      </c>
      <c r="D184" s="243"/>
      <c r="E184" s="249"/>
      <c r="F184" s="37"/>
      <c r="G184" s="37"/>
      <c r="H184" s="39">
        <v>1</v>
      </c>
      <c r="I184" s="77">
        <f>IF(AND(ISNUMBER(D184),ISNUMBER(H184)),D184*H184,"")</f>
      </c>
      <c r="J184" s="275"/>
      <c r="K184" s="428"/>
      <c r="L184" s="429"/>
    </row>
    <row r="185" spans="1:12" s="2" customFormat="1" ht="25.5" customHeight="1">
      <c r="A185" s="376">
        <f t="shared" si="9"/>
        <v>185</v>
      </c>
      <c r="B185" s="43"/>
      <c r="C185" s="152" t="s">
        <v>346</v>
      </c>
      <c r="D185" s="68"/>
      <c r="E185" s="249"/>
      <c r="F185" s="37"/>
      <c r="G185" s="37"/>
      <c r="H185" s="44"/>
      <c r="I185" s="246"/>
      <c r="J185" s="305"/>
      <c r="K185" s="428"/>
      <c r="L185" s="429"/>
    </row>
    <row r="186" spans="1:12" s="2" customFormat="1" ht="25.5" customHeight="1">
      <c r="A186" s="376">
        <f t="shared" si="9"/>
        <v>186</v>
      </c>
      <c r="B186" s="43"/>
      <c r="C186" s="164" t="s">
        <v>159</v>
      </c>
      <c r="D186" s="243"/>
      <c r="E186" s="249"/>
      <c r="F186" s="37"/>
      <c r="G186" s="37"/>
      <c r="H186" s="39">
        <v>0</v>
      </c>
      <c r="I186" s="77">
        <f aca="true" t="shared" si="10" ref="I186:I192">IF(AND(ISNUMBER(D186),ISNUMBER(H186)),D186*H186,"")</f>
      </c>
      <c r="J186" s="275"/>
      <c r="K186" s="428"/>
      <c r="L186" s="429"/>
    </row>
    <row r="187" spans="1:12" s="2" customFormat="1" ht="25.5" customHeight="1">
      <c r="A187" s="376">
        <f t="shared" si="9"/>
        <v>187</v>
      </c>
      <c r="B187" s="43"/>
      <c r="C187" s="153" t="s">
        <v>58</v>
      </c>
      <c r="D187" s="243"/>
      <c r="E187" s="249"/>
      <c r="F187" s="37"/>
      <c r="G187" s="37"/>
      <c r="H187" s="39">
        <v>0.2</v>
      </c>
      <c r="I187" s="77">
        <f t="shared" si="10"/>
      </c>
      <c r="J187" s="275"/>
      <c r="K187" s="428"/>
      <c r="L187" s="429"/>
    </row>
    <row r="188" spans="1:12" s="2" customFormat="1" ht="25.5" customHeight="1">
      <c r="A188" s="376">
        <f t="shared" si="9"/>
        <v>188</v>
      </c>
      <c r="B188" s="43"/>
      <c r="C188" s="163" t="s">
        <v>134</v>
      </c>
      <c r="D188" s="243"/>
      <c r="E188" s="249"/>
      <c r="F188" s="37"/>
      <c r="G188" s="37"/>
      <c r="H188" s="39">
        <v>1</v>
      </c>
      <c r="I188" s="77">
        <f t="shared" si="10"/>
      </c>
      <c r="J188" s="275"/>
      <c r="K188" s="428"/>
      <c r="L188" s="429"/>
    </row>
    <row r="189" spans="1:12" s="2" customFormat="1" ht="25.5" customHeight="1">
      <c r="A189" s="376">
        <f t="shared" si="9"/>
        <v>189</v>
      </c>
      <c r="B189" s="43"/>
      <c r="C189" s="163" t="s">
        <v>135</v>
      </c>
      <c r="D189" s="243"/>
      <c r="E189" s="249"/>
      <c r="F189" s="37"/>
      <c r="G189" s="37"/>
      <c r="H189" s="39">
        <v>1</v>
      </c>
      <c r="I189" s="77">
        <f t="shared" si="10"/>
      </c>
      <c r="J189" s="271"/>
      <c r="K189" s="428"/>
      <c r="L189" s="429"/>
    </row>
    <row r="190" spans="1:12" s="2" customFormat="1" ht="25.5" customHeight="1">
      <c r="A190" s="376">
        <f t="shared" si="9"/>
        <v>190</v>
      </c>
      <c r="B190" s="43"/>
      <c r="C190" s="163" t="s">
        <v>136</v>
      </c>
      <c r="D190" s="243"/>
      <c r="E190" s="249"/>
      <c r="F190" s="37"/>
      <c r="G190" s="37"/>
      <c r="H190" s="39">
        <v>1</v>
      </c>
      <c r="I190" s="77">
        <f t="shared" si="10"/>
      </c>
      <c r="J190" s="271"/>
      <c r="K190" s="428"/>
      <c r="L190" s="429"/>
    </row>
    <row r="191" spans="1:12" s="2" customFormat="1" ht="25.5" customHeight="1">
      <c r="A191" s="376">
        <f t="shared" si="9"/>
        <v>191</v>
      </c>
      <c r="B191" s="43"/>
      <c r="C191" s="154" t="s">
        <v>49</v>
      </c>
      <c r="D191" s="243"/>
      <c r="E191" s="326"/>
      <c r="F191" s="37"/>
      <c r="G191" s="37"/>
      <c r="H191" s="39">
        <v>1</v>
      </c>
      <c r="I191" s="77">
        <f t="shared" si="10"/>
      </c>
      <c r="J191" s="271"/>
      <c r="K191" s="428"/>
      <c r="L191" s="429"/>
    </row>
    <row r="192" spans="1:12" s="2" customFormat="1" ht="51.75" customHeight="1">
      <c r="A192" s="376">
        <f t="shared" si="9"/>
        <v>192</v>
      </c>
      <c r="B192" s="43"/>
      <c r="C192" s="165" t="s">
        <v>337</v>
      </c>
      <c r="D192" s="243"/>
      <c r="E192" s="249"/>
      <c r="F192" s="37"/>
      <c r="G192" s="37"/>
      <c r="H192" s="39">
        <v>1</v>
      </c>
      <c r="I192" s="77">
        <f t="shared" si="10"/>
      </c>
      <c r="J192" s="271"/>
      <c r="K192" s="428"/>
      <c r="L192" s="429"/>
    </row>
    <row r="193" spans="1:12" s="2" customFormat="1" ht="51.75" customHeight="1">
      <c r="A193" s="376">
        <f t="shared" si="9"/>
        <v>193</v>
      </c>
      <c r="B193" s="43"/>
      <c r="C193" s="150" t="s">
        <v>347</v>
      </c>
      <c r="D193" s="68"/>
      <c r="E193" s="249"/>
      <c r="F193" s="37"/>
      <c r="G193" s="37"/>
      <c r="H193" s="44"/>
      <c r="I193" s="246"/>
      <c r="J193" s="358">
        <f>IF(AND(ISNUMBER(I183),ISNUMBER(I184),ISNUMBER(I186),ISNUMBER(I187),ISNUMBER(I188),ISNUMBER(I189),ISNUMBER(I190),ISNUMBER(I191),ISNUMBER(I192)),SUM(I183:I184,I186:I192),"")</f>
      </c>
      <c r="K193" s="428"/>
      <c r="L193" s="429"/>
    </row>
    <row r="194" spans="1:12" s="2" customFormat="1" ht="25.5" customHeight="1">
      <c r="A194" s="376">
        <f t="shared" si="9"/>
        <v>194</v>
      </c>
      <c r="B194" s="43"/>
      <c r="C194" s="157" t="s">
        <v>95</v>
      </c>
      <c r="D194" s="240"/>
      <c r="E194" s="249"/>
      <c r="F194" s="37"/>
      <c r="G194" s="37"/>
      <c r="H194" s="39">
        <v>1</v>
      </c>
      <c r="I194" s="77">
        <f>IF(AND(ISNUMBER(D194),ISNUMBER(H194)),D194*H194,"")</f>
      </c>
      <c r="J194" s="332"/>
      <c r="K194" s="428"/>
      <c r="L194" s="429"/>
    </row>
    <row r="195" spans="1:12" s="2" customFormat="1" ht="25.5" customHeight="1">
      <c r="A195" s="376">
        <f t="shared" si="9"/>
        <v>195</v>
      </c>
      <c r="B195" s="43"/>
      <c r="C195" s="143" t="s">
        <v>137</v>
      </c>
      <c r="D195" s="240"/>
      <c r="E195" s="249"/>
      <c r="F195" s="37"/>
      <c r="G195" s="37"/>
      <c r="H195" s="39">
        <v>1</v>
      </c>
      <c r="I195" s="77">
        <f>IF(AND(ISNUMBER(D195),ISNUMBER(H195)),D195*H195,"")</f>
      </c>
      <c r="J195" s="332"/>
      <c r="K195" s="428"/>
      <c r="L195" s="429"/>
    </row>
    <row r="196" spans="1:12" s="2" customFormat="1" ht="25.5" customHeight="1">
      <c r="A196" s="376">
        <f t="shared" si="9"/>
        <v>196</v>
      </c>
      <c r="B196" s="43"/>
      <c r="C196" s="143" t="s">
        <v>96</v>
      </c>
      <c r="D196" s="240"/>
      <c r="E196" s="249"/>
      <c r="F196" s="37"/>
      <c r="G196" s="37"/>
      <c r="H196" s="39">
        <v>1</v>
      </c>
      <c r="I196" s="77">
        <f>IF(AND(ISNUMBER(D196),ISNUMBER(H196)),D196*H196,"")</f>
      </c>
      <c r="J196" s="332"/>
      <c r="K196" s="428"/>
      <c r="L196" s="429"/>
    </row>
    <row r="197" spans="1:12" s="2" customFormat="1" ht="25.5" customHeight="1">
      <c r="A197" s="376">
        <f t="shared" si="9"/>
        <v>197</v>
      </c>
      <c r="B197" s="43"/>
      <c r="C197" s="143" t="s">
        <v>66</v>
      </c>
      <c r="D197" s="240"/>
      <c r="E197" s="249"/>
      <c r="F197" s="37"/>
      <c r="G197" s="37"/>
      <c r="H197" s="39">
        <v>1</v>
      </c>
      <c r="I197" s="77">
        <f>IF(AND(ISNUMBER(D197),ISNUMBER(H197)),D197*H197,"")</f>
      </c>
      <c r="J197" s="332"/>
      <c r="K197" s="428"/>
      <c r="L197" s="429"/>
    </row>
    <row r="198" spans="1:12" s="2" customFormat="1" ht="51.75" customHeight="1">
      <c r="A198" s="376">
        <f aca="true" t="shared" si="11" ref="A198:A261">A197+1</f>
        <v>198</v>
      </c>
      <c r="B198" s="43"/>
      <c r="C198" s="147" t="s">
        <v>338</v>
      </c>
      <c r="D198" s="240"/>
      <c r="E198" s="249"/>
      <c r="F198" s="37"/>
      <c r="G198" s="37"/>
      <c r="H198" s="39">
        <v>0.05</v>
      </c>
      <c r="I198" s="77">
        <f>IF(AND(ISNUMBER(D198),ISNUMBER(H198)),D198*H198,"")</f>
      </c>
      <c r="J198" s="332"/>
      <c r="K198" s="428"/>
      <c r="L198" s="429"/>
    </row>
    <row r="199" spans="1:12" s="2" customFormat="1" ht="25.5" customHeight="1">
      <c r="A199" s="376">
        <f t="shared" si="11"/>
        <v>199</v>
      </c>
      <c r="B199" s="43"/>
      <c r="C199" s="147" t="s">
        <v>339</v>
      </c>
      <c r="D199" s="68"/>
      <c r="E199" s="249"/>
      <c r="F199" s="37"/>
      <c r="G199" s="37"/>
      <c r="H199" s="44"/>
      <c r="I199" s="246"/>
      <c r="J199" s="356"/>
      <c r="K199" s="428"/>
      <c r="L199" s="429"/>
    </row>
    <row r="200" spans="1:12" s="2" customFormat="1" ht="25.5" customHeight="1">
      <c r="A200" s="376">
        <f t="shared" si="11"/>
        <v>200</v>
      </c>
      <c r="B200" s="43"/>
      <c r="C200" s="147" t="s">
        <v>331</v>
      </c>
      <c r="D200" s="243"/>
      <c r="E200" s="249"/>
      <c r="F200" s="37"/>
      <c r="G200" s="37"/>
      <c r="H200" s="39">
        <v>0.1</v>
      </c>
      <c r="I200" s="77">
        <f>IF(AND(ISNUMBER(D200),ISNUMBER(H200)),D200*H200,"")</f>
      </c>
      <c r="J200" s="332"/>
      <c r="K200" s="428"/>
      <c r="L200" s="429"/>
    </row>
    <row r="201" spans="1:12" s="2" customFormat="1" ht="25.5" customHeight="1">
      <c r="A201" s="376">
        <f t="shared" si="11"/>
        <v>201</v>
      </c>
      <c r="B201" s="43"/>
      <c r="C201" s="147" t="s">
        <v>138</v>
      </c>
      <c r="D201" s="243"/>
      <c r="E201" s="249"/>
      <c r="F201" s="37"/>
      <c r="G201" s="37"/>
      <c r="H201" s="39">
        <v>0.1</v>
      </c>
      <c r="I201" s="77">
        <f>IF(AND(ISNUMBER(D201),ISNUMBER(H201)),D201*H201,"")</f>
      </c>
      <c r="J201" s="332"/>
      <c r="K201" s="428"/>
      <c r="L201" s="429"/>
    </row>
    <row r="202" spans="1:12" s="2" customFormat="1" ht="51.75" customHeight="1">
      <c r="A202" s="376">
        <f t="shared" si="11"/>
        <v>202</v>
      </c>
      <c r="B202" s="43"/>
      <c r="C202" s="154" t="s">
        <v>340</v>
      </c>
      <c r="D202" s="68"/>
      <c r="E202" s="249"/>
      <c r="F202" s="37"/>
      <c r="G202" s="37"/>
      <c r="H202" s="44"/>
      <c r="I202" s="246"/>
      <c r="J202" s="356"/>
      <c r="K202" s="428"/>
      <c r="L202" s="429"/>
    </row>
    <row r="203" spans="1:12" s="2" customFormat="1" ht="25.5" customHeight="1">
      <c r="A203" s="376">
        <f t="shared" si="11"/>
        <v>203</v>
      </c>
      <c r="B203" s="43"/>
      <c r="C203" s="154" t="s">
        <v>332</v>
      </c>
      <c r="D203" s="240"/>
      <c r="E203" s="249"/>
      <c r="F203" s="37"/>
      <c r="G203" s="37"/>
      <c r="H203" s="76">
        <v>0.3</v>
      </c>
      <c r="I203" s="77">
        <f>IF(AND(ISNUMBER(D203),ISNUMBER(H203)),D203*H203,"")</f>
      </c>
      <c r="J203" s="332"/>
      <c r="K203" s="428"/>
      <c r="L203" s="429"/>
    </row>
    <row r="204" spans="1:12" s="2" customFormat="1" ht="25.5" customHeight="1">
      <c r="A204" s="376">
        <f t="shared" si="11"/>
        <v>204</v>
      </c>
      <c r="B204" s="43"/>
      <c r="C204" s="154" t="s">
        <v>139</v>
      </c>
      <c r="D204" s="240"/>
      <c r="E204" s="249"/>
      <c r="F204" s="37"/>
      <c r="G204" s="37"/>
      <c r="H204" s="76">
        <v>0.3</v>
      </c>
      <c r="I204" s="77">
        <f>IF(AND(ISNUMBER(D204),ISNUMBER(H204)),D204*H204,"")</f>
      </c>
      <c r="J204" s="332"/>
      <c r="K204" s="428"/>
      <c r="L204" s="429"/>
    </row>
    <row r="205" spans="1:12" s="2" customFormat="1" ht="51.75" customHeight="1">
      <c r="A205" s="376">
        <f t="shared" si="11"/>
        <v>205</v>
      </c>
      <c r="B205" s="43"/>
      <c r="C205" s="154" t="s">
        <v>341</v>
      </c>
      <c r="D205" s="73"/>
      <c r="E205" s="249"/>
      <c r="F205" s="37"/>
      <c r="G205" s="37"/>
      <c r="H205" s="94"/>
      <c r="I205" s="246"/>
      <c r="J205" s="356"/>
      <c r="K205" s="428"/>
      <c r="L205" s="429"/>
    </row>
    <row r="206" spans="1:12" s="2" customFormat="1" ht="25.5" customHeight="1">
      <c r="A206" s="376">
        <f t="shared" si="11"/>
        <v>206</v>
      </c>
      <c r="B206" s="43"/>
      <c r="C206" s="166" t="s">
        <v>75</v>
      </c>
      <c r="D206" s="240"/>
      <c r="E206" s="249"/>
      <c r="F206" s="37"/>
      <c r="G206" s="37"/>
      <c r="H206" s="76">
        <v>0.4</v>
      </c>
      <c r="I206" s="77">
        <f>IF(AND(ISNUMBER(D206),ISNUMBER(H206)),D206*H206,"")</f>
      </c>
      <c r="J206" s="332"/>
      <c r="K206" s="428"/>
      <c r="L206" s="429"/>
    </row>
    <row r="207" spans="1:12" s="2" customFormat="1" ht="25.5" customHeight="1">
      <c r="A207" s="376">
        <f t="shared" si="11"/>
        <v>207</v>
      </c>
      <c r="B207" s="43"/>
      <c r="C207" s="154" t="s">
        <v>74</v>
      </c>
      <c r="D207" s="240"/>
      <c r="E207" s="249"/>
      <c r="F207" s="37"/>
      <c r="G207" s="37"/>
      <c r="H207" s="76">
        <v>0.4</v>
      </c>
      <c r="I207" s="77">
        <f>IF(AND(ISNUMBER(D207),ISNUMBER(H207)),D207*H207,"")</f>
      </c>
      <c r="J207" s="332"/>
      <c r="K207" s="428"/>
      <c r="L207" s="429"/>
    </row>
    <row r="208" spans="1:12" s="2" customFormat="1" ht="25.5" customHeight="1">
      <c r="A208" s="376">
        <f t="shared" si="11"/>
        <v>208</v>
      </c>
      <c r="B208" s="43"/>
      <c r="C208" s="167" t="s">
        <v>97</v>
      </c>
      <c r="D208" s="240"/>
      <c r="E208" s="249"/>
      <c r="F208" s="37"/>
      <c r="G208" s="37"/>
      <c r="H208" s="76">
        <v>0.4</v>
      </c>
      <c r="I208" s="77">
        <f>IF(AND(ISNUMBER(D208),ISNUMBER(H208)),D208*H208,"")</f>
      </c>
      <c r="J208" s="332"/>
      <c r="K208" s="428"/>
      <c r="L208" s="429"/>
    </row>
    <row r="209" spans="1:12" s="2" customFormat="1" ht="25.5" customHeight="1">
      <c r="A209" s="376">
        <f t="shared" si="11"/>
        <v>209</v>
      </c>
      <c r="B209" s="43"/>
      <c r="C209" s="154" t="s">
        <v>342</v>
      </c>
      <c r="D209" s="73"/>
      <c r="E209" s="249"/>
      <c r="F209" s="37"/>
      <c r="G209" s="37"/>
      <c r="H209" s="93"/>
      <c r="I209" s="75"/>
      <c r="J209" s="332"/>
      <c r="K209" s="428"/>
      <c r="L209" s="429"/>
    </row>
    <row r="210" spans="1:12" s="2" customFormat="1" ht="25.5" customHeight="1">
      <c r="A210" s="376">
        <f t="shared" si="11"/>
        <v>210</v>
      </c>
      <c r="B210" s="43"/>
      <c r="C210" s="166" t="s">
        <v>73</v>
      </c>
      <c r="D210" s="240"/>
      <c r="E210" s="249"/>
      <c r="F210" s="37"/>
      <c r="G210" s="37"/>
      <c r="H210" s="76">
        <v>0.4</v>
      </c>
      <c r="I210" s="77">
        <f>IF(AND(ISNUMBER(D210),ISNUMBER(H210)),D210*H210,"")</f>
      </c>
      <c r="J210" s="332"/>
      <c r="K210" s="428"/>
      <c r="L210" s="429"/>
    </row>
    <row r="211" spans="1:12" s="2" customFormat="1" ht="25.5" customHeight="1">
      <c r="A211" s="376">
        <f t="shared" si="11"/>
        <v>211</v>
      </c>
      <c r="B211" s="43"/>
      <c r="C211" s="154" t="s">
        <v>72</v>
      </c>
      <c r="D211" s="240"/>
      <c r="E211" s="249"/>
      <c r="F211" s="37"/>
      <c r="G211" s="37"/>
      <c r="H211" s="76">
        <v>0.4</v>
      </c>
      <c r="I211" s="77">
        <f>IF(AND(ISNUMBER(D211),ISNUMBER(H211)),D211*H211,"")</f>
      </c>
      <c r="J211" s="332"/>
      <c r="K211" s="428"/>
      <c r="L211" s="429"/>
    </row>
    <row r="212" spans="1:12" s="2" customFormat="1" ht="25.5" customHeight="1">
      <c r="A212" s="376">
        <f t="shared" si="11"/>
        <v>212</v>
      </c>
      <c r="B212" s="43"/>
      <c r="C212" s="167" t="s">
        <v>190</v>
      </c>
      <c r="D212" s="240"/>
      <c r="E212" s="249"/>
      <c r="F212" s="37"/>
      <c r="G212" s="37"/>
      <c r="H212" s="76">
        <v>0.4</v>
      </c>
      <c r="I212" s="77">
        <f>IF(AND(ISNUMBER(D212),ISNUMBER(H212)),D212*H212,"")</f>
      </c>
      <c r="J212" s="332"/>
      <c r="K212" s="428"/>
      <c r="L212" s="429"/>
    </row>
    <row r="213" spans="1:12" s="2" customFormat="1" ht="51.75" customHeight="1">
      <c r="A213" s="376">
        <f t="shared" si="11"/>
        <v>213</v>
      </c>
      <c r="B213" s="43"/>
      <c r="C213" s="167" t="s">
        <v>343</v>
      </c>
      <c r="D213" s="95"/>
      <c r="E213" s="79"/>
      <c r="F213" s="37"/>
      <c r="G213" s="210"/>
      <c r="H213" s="93"/>
      <c r="I213" s="83"/>
      <c r="J213" s="357"/>
      <c r="K213" s="428"/>
      <c r="L213" s="429"/>
    </row>
    <row r="214" spans="1:12" s="2" customFormat="1" ht="25.5" customHeight="1">
      <c r="A214" s="376">
        <f t="shared" si="11"/>
        <v>214</v>
      </c>
      <c r="B214" s="43"/>
      <c r="C214" s="167" t="s">
        <v>71</v>
      </c>
      <c r="D214" s="240"/>
      <c r="E214" s="79"/>
      <c r="F214" s="37"/>
      <c r="G214" s="210"/>
      <c r="H214" s="76">
        <v>1</v>
      </c>
      <c r="I214" s="77">
        <f>IF(AND(ISNUMBER(D214),ISNUMBER(H214)),D214*H214,"")</f>
      </c>
      <c r="J214" s="332"/>
      <c r="K214" s="428"/>
      <c r="L214" s="429"/>
    </row>
    <row r="215" spans="1:12" s="2" customFormat="1" ht="25.5" customHeight="1">
      <c r="A215" s="376">
        <f t="shared" si="11"/>
        <v>215</v>
      </c>
      <c r="B215" s="43"/>
      <c r="C215" s="167" t="s">
        <v>70</v>
      </c>
      <c r="D215" s="240"/>
      <c r="E215" s="79"/>
      <c r="F215" s="37"/>
      <c r="G215" s="210"/>
      <c r="H215" s="76">
        <v>1</v>
      </c>
      <c r="I215" s="77">
        <f>IF(AND(ISNUMBER(D215),ISNUMBER(H215)),D215*H215,"")</f>
      </c>
      <c r="J215" s="332"/>
      <c r="K215" s="428"/>
      <c r="L215" s="429"/>
    </row>
    <row r="216" spans="1:12" s="2" customFormat="1" ht="25.5" customHeight="1">
      <c r="A216" s="376">
        <f t="shared" si="11"/>
        <v>216</v>
      </c>
      <c r="B216" s="43"/>
      <c r="C216" s="167" t="s">
        <v>191</v>
      </c>
      <c r="D216" s="240"/>
      <c r="E216" s="79"/>
      <c r="F216" s="37"/>
      <c r="G216" s="210"/>
      <c r="H216" s="76">
        <v>1</v>
      </c>
      <c r="I216" s="77">
        <f>IF(AND(ISNUMBER(D216),ISNUMBER(H216)),D216*H216,"")</f>
      </c>
      <c r="J216" s="332"/>
      <c r="K216" s="428"/>
      <c r="L216" s="429"/>
    </row>
    <row r="217" spans="1:12" s="2" customFormat="1" ht="51.75" customHeight="1">
      <c r="A217" s="376">
        <f t="shared" si="11"/>
        <v>217</v>
      </c>
      <c r="B217" s="43"/>
      <c r="C217" s="154" t="s">
        <v>344</v>
      </c>
      <c r="D217" s="73"/>
      <c r="E217" s="249"/>
      <c r="F217" s="37"/>
      <c r="G217" s="37"/>
      <c r="H217" s="96"/>
      <c r="I217" s="246"/>
      <c r="J217" s="356"/>
      <c r="K217" s="428"/>
      <c r="L217" s="429"/>
    </row>
    <row r="218" spans="1:12" s="2" customFormat="1" ht="25.5" customHeight="1">
      <c r="A218" s="376">
        <f t="shared" si="11"/>
        <v>218</v>
      </c>
      <c r="B218" s="43"/>
      <c r="C218" s="166" t="s">
        <v>67</v>
      </c>
      <c r="D218" s="240"/>
      <c r="E218" s="249"/>
      <c r="F218" s="37"/>
      <c r="G218" s="37"/>
      <c r="H218" s="76">
        <v>1</v>
      </c>
      <c r="I218" s="77">
        <f>IF(AND(ISNUMBER(D218),ISNUMBER(H218)),D218*H218,"")</f>
      </c>
      <c r="J218" s="332"/>
      <c r="K218" s="428"/>
      <c r="L218" s="429"/>
    </row>
    <row r="219" spans="1:12" s="2" customFormat="1" ht="25.5" customHeight="1">
      <c r="A219" s="376">
        <f t="shared" si="11"/>
        <v>219</v>
      </c>
      <c r="B219" s="43"/>
      <c r="C219" s="154" t="s">
        <v>69</v>
      </c>
      <c r="D219" s="240"/>
      <c r="E219" s="249"/>
      <c r="F219" s="37"/>
      <c r="G219" s="37"/>
      <c r="H219" s="76">
        <v>1</v>
      </c>
      <c r="I219" s="38">
        <f>IF(AND(ISNUMBER(D219),ISNUMBER(H219)),D219*H219,"")</f>
      </c>
      <c r="J219" s="350"/>
      <c r="K219" s="428"/>
      <c r="L219" s="429"/>
    </row>
    <row r="220" spans="1:12" s="2" customFormat="1" ht="25.5" customHeight="1">
      <c r="A220" s="376">
        <f t="shared" si="11"/>
        <v>220</v>
      </c>
      <c r="B220" s="43"/>
      <c r="C220" s="154" t="s">
        <v>68</v>
      </c>
      <c r="D220" s="240"/>
      <c r="E220" s="249"/>
      <c r="F220" s="37"/>
      <c r="G220" s="37"/>
      <c r="H220" s="76">
        <v>1</v>
      </c>
      <c r="I220" s="38">
        <f>IF(AND(ISNUMBER(D220),ISNUMBER(H220)),D220*H220,"")</f>
      </c>
      <c r="J220" s="328">
        <f>IF(AND(ISNUMBER(I194),ISNUMBER(I195),ISNUMBER(I196),ISNUMBER(I197),ISNUMBER(I198),ISNUMBER(I200),ISNUMBER(I201),ISNUMBER(I203),ISNUMBER(I204),ISNUMBER(I206),ISNUMBER(I207),ISNUMBER(I208),ISNUMBER(I210),ISNUMBER(I211),ISNUMBER(I212),ISNUMBER(I214),ISNUMBER(I215),ISNUMBER(I216),ISNUMBER(I218),ISNUMBER(I219),ISNUMBER(I220)),SUM(I194:I198,I200:I201,I203:I204,I206:I208,I210:I212,I214:I216,I218:I220),"")</f>
      </c>
      <c r="K220" s="428"/>
      <c r="L220" s="429"/>
    </row>
    <row r="221" spans="1:12" s="2" customFormat="1" ht="26.25">
      <c r="A221" s="376">
        <f t="shared" si="11"/>
        <v>221</v>
      </c>
      <c r="B221" s="4"/>
      <c r="C221" s="171"/>
      <c r="D221" s="86"/>
      <c r="E221" s="97"/>
      <c r="F221" s="22"/>
      <c r="G221" s="22"/>
      <c r="H221" s="22"/>
      <c r="I221" s="21"/>
      <c r="J221" s="21"/>
      <c r="K221" s="59"/>
      <c r="L221" s="394"/>
    </row>
    <row r="222" spans="1:12" s="2" customFormat="1" ht="26.25">
      <c r="A222" s="376">
        <f t="shared" si="11"/>
        <v>222</v>
      </c>
      <c r="B222" s="98" t="s">
        <v>122</v>
      </c>
      <c r="C222" s="169"/>
      <c r="D222" s="99"/>
      <c r="E222" s="97"/>
      <c r="F222" s="22"/>
      <c r="G222" s="22"/>
      <c r="H222" s="22"/>
      <c r="I222" s="21"/>
      <c r="J222" s="21"/>
      <c r="K222" s="59"/>
      <c r="L222" s="394"/>
    </row>
    <row r="223" spans="1:12" s="2" customFormat="1" ht="129.75" customHeight="1">
      <c r="A223" s="376">
        <f t="shared" si="11"/>
        <v>223</v>
      </c>
      <c r="B223" s="100"/>
      <c r="C223" s="170"/>
      <c r="D223" s="54" t="s">
        <v>5</v>
      </c>
      <c r="E223" s="8" t="s">
        <v>121</v>
      </c>
      <c r="F223" s="8" t="s">
        <v>19</v>
      </c>
      <c r="G223" s="8" t="s">
        <v>84</v>
      </c>
      <c r="H223" s="66" t="s">
        <v>10</v>
      </c>
      <c r="I223" s="67" t="s">
        <v>11</v>
      </c>
      <c r="J223" s="274"/>
      <c r="K223" s="420" t="s">
        <v>2</v>
      </c>
      <c r="L223" s="420"/>
    </row>
    <row r="224" spans="1:12" s="2" customFormat="1" ht="25.5" customHeight="1">
      <c r="A224" s="376">
        <f t="shared" si="11"/>
        <v>224</v>
      </c>
      <c r="B224" s="43"/>
      <c r="C224" s="143" t="s">
        <v>20</v>
      </c>
      <c r="D224" s="240"/>
      <c r="E224" s="37"/>
      <c r="F224" s="45"/>
      <c r="G224" s="45"/>
      <c r="H224" s="39">
        <v>1</v>
      </c>
      <c r="I224" s="38">
        <f>IF(AND(ISNUMBER(D224),ISNUMBER(H224)),D224*H224,"")</f>
      </c>
      <c r="J224" s="277"/>
      <c r="K224" s="412"/>
      <c r="L224" s="413"/>
    </row>
    <row r="225" spans="1:12" s="2" customFormat="1" ht="25.5" customHeight="1">
      <c r="A225" s="376">
        <f t="shared" si="11"/>
        <v>225</v>
      </c>
      <c r="B225" s="43"/>
      <c r="C225" s="143" t="s">
        <v>21</v>
      </c>
      <c r="D225" s="240"/>
      <c r="E225" s="103">
        <f>IF(AND(ISNUMBER(D295),ISNUMBER(I295)),D295-I295,"")</f>
      </c>
      <c r="F225" s="45"/>
      <c r="G225" s="45"/>
      <c r="H225" s="101"/>
      <c r="I225" s="102"/>
      <c r="J225" s="359"/>
      <c r="K225" s="414"/>
      <c r="L225" s="415"/>
    </row>
    <row r="226" spans="1:12" s="2" customFormat="1" ht="25.5" customHeight="1">
      <c r="A226" s="376">
        <f t="shared" si="11"/>
        <v>226</v>
      </c>
      <c r="B226" s="43"/>
      <c r="C226" s="143" t="s">
        <v>22</v>
      </c>
      <c r="D226" s="240"/>
      <c r="E226" s="103">
        <f>IF(AND(ISNUMBER(D296),ISNUMBER(I296)),D296-I296,"")</f>
      </c>
      <c r="F226" s="45"/>
      <c r="G226" s="45"/>
      <c r="H226" s="101"/>
      <c r="I226" s="102"/>
      <c r="J226" s="359"/>
      <c r="K226" s="414"/>
      <c r="L226" s="415"/>
    </row>
    <row r="227" spans="1:12" s="2" customFormat="1" ht="25.5" customHeight="1">
      <c r="A227" s="376">
        <f t="shared" si="11"/>
        <v>227</v>
      </c>
      <c r="B227" s="43"/>
      <c r="C227" s="143" t="s">
        <v>333</v>
      </c>
      <c r="D227" s="240"/>
      <c r="E227" s="103">
        <f>IF(AND(ISNUMBER(D297),ISNUMBER(I297)),D297-I297,"")</f>
      </c>
      <c r="F227" s="45"/>
      <c r="G227" s="45"/>
      <c r="H227" s="101"/>
      <c r="I227" s="102"/>
      <c r="J227" s="359"/>
      <c r="K227" s="414"/>
      <c r="L227" s="415"/>
    </row>
    <row r="228" spans="1:12" s="2" customFormat="1" ht="25.5" customHeight="1">
      <c r="A228" s="376">
        <f t="shared" si="11"/>
        <v>228</v>
      </c>
      <c r="B228" s="43"/>
      <c r="C228" s="143" t="s">
        <v>23</v>
      </c>
      <c r="D228" s="240"/>
      <c r="E228" s="103">
        <f>IF(AND(ISNUMBER(D298),ISNUMBER(I298),ISNUMBER(D302),ISNUMBER(I302)),((D298-I298)+(D302-I302)),"")</f>
      </c>
      <c r="F228" s="45"/>
      <c r="G228" s="45"/>
      <c r="H228" s="101"/>
      <c r="I228" s="102"/>
      <c r="J228" s="359"/>
      <c r="K228" s="414"/>
      <c r="L228" s="415"/>
    </row>
    <row r="229" spans="1:12" s="2" customFormat="1" ht="25.5" customHeight="1">
      <c r="A229" s="376">
        <f t="shared" si="11"/>
        <v>229</v>
      </c>
      <c r="B229" s="43"/>
      <c r="C229" s="155" t="s">
        <v>24</v>
      </c>
      <c r="D229" s="38">
        <f>IF(AND(ISNUMBER(D225),ISNUMBER(D226),ISNUMBER(D227),ISNUMBER(D228)),D225+D226+D227+D228,"")</f>
      </c>
      <c r="E229" s="103">
        <f>IF(AND(ISNUMBER(E225),ISNUMBER(E226),ISNUMBER(E227),ISNUMBER(E228)),SUM(E225:E228),"")</f>
      </c>
      <c r="F229" s="104">
        <f>IF(AND(ISNUMBER(D229),ISNUMBER(E229)),MAX(D229-E229,0),"")</f>
      </c>
      <c r="G229" s="104">
        <f>IF(AND(ISNUMBER(D229),ISNUMBER(E229)),MAX(D229-E229,0),"")</f>
      </c>
      <c r="H229" s="39">
        <v>1</v>
      </c>
      <c r="I229" s="38">
        <f>IF(AND(ISNUMBER(G229),ISNUMBER(H229)),G229*H229,"")</f>
      </c>
      <c r="J229" s="275"/>
      <c r="K229" s="414"/>
      <c r="L229" s="415"/>
    </row>
    <row r="230" spans="1:12" s="2" customFormat="1" ht="25.5" customHeight="1">
      <c r="A230" s="376">
        <f t="shared" si="11"/>
        <v>230</v>
      </c>
      <c r="B230" s="43"/>
      <c r="C230" s="143" t="s">
        <v>25</v>
      </c>
      <c r="D230" s="494"/>
      <c r="E230" s="495"/>
      <c r="F230" s="495"/>
      <c r="G230" s="495"/>
      <c r="H230" s="496"/>
      <c r="I230" s="41">
        <f>IF(AND(ISNUMBER(I224),ISNUMBER(I229)),I224+I229,"")</f>
      </c>
      <c r="J230" s="273"/>
      <c r="K230" s="416"/>
      <c r="L230" s="417"/>
    </row>
    <row r="231" spans="1:12" s="2" customFormat="1" ht="23.25" customHeight="1">
      <c r="A231" s="376">
        <f t="shared" si="11"/>
        <v>231</v>
      </c>
      <c r="B231" s="4"/>
      <c r="C231" s="171"/>
      <c r="D231" s="105"/>
      <c r="E231" s="32"/>
      <c r="F231" s="32"/>
      <c r="G231" s="32"/>
      <c r="H231" s="21"/>
      <c r="I231" s="21"/>
      <c r="J231" s="21"/>
      <c r="K231" s="59"/>
      <c r="L231" s="202"/>
    </row>
    <row r="232" spans="1:12" s="2" customFormat="1" ht="51.75" customHeight="1">
      <c r="A232" s="376">
        <f t="shared" si="11"/>
        <v>232</v>
      </c>
      <c r="B232" s="4"/>
      <c r="C232" s="172"/>
      <c r="D232" s="99"/>
      <c r="E232" s="106"/>
      <c r="F232" s="107"/>
      <c r="G232" s="107"/>
      <c r="H232" s="21"/>
      <c r="I232" s="67" t="s">
        <v>11</v>
      </c>
      <c r="J232" s="274"/>
      <c r="K232" s="420" t="s">
        <v>2</v>
      </c>
      <c r="L232" s="420"/>
    </row>
    <row r="233" spans="1:12" s="2" customFormat="1" ht="23.25" customHeight="1">
      <c r="A233" s="376">
        <f t="shared" si="11"/>
        <v>233</v>
      </c>
      <c r="B233" s="43"/>
      <c r="C233" s="325" t="s">
        <v>258</v>
      </c>
      <c r="D233" s="252"/>
      <c r="E233" s="16"/>
      <c r="F233" s="16"/>
      <c r="G233" s="16"/>
      <c r="H233" s="250"/>
      <c r="I233" s="108">
        <f>IF(AND(ISNUMBER(J193),ISNUMBER(J220),ISNUMBER(I230)),SUM(J193,J220,I230),"")</f>
      </c>
      <c r="J233" s="278"/>
      <c r="K233" s="418"/>
      <c r="L233" s="419"/>
    </row>
    <row r="234" spans="1:12" s="2" customFormat="1" ht="23.25" customHeight="1">
      <c r="A234" s="376">
        <f t="shared" si="11"/>
        <v>234</v>
      </c>
      <c r="B234" s="43"/>
      <c r="C234" s="171"/>
      <c r="D234" s="24"/>
      <c r="E234" s="22"/>
      <c r="F234" s="109"/>
      <c r="G234" s="109"/>
      <c r="H234" s="22"/>
      <c r="I234" s="21"/>
      <c r="J234" s="21"/>
      <c r="K234" s="59"/>
      <c r="L234" s="202"/>
    </row>
    <row r="235" spans="1:13" s="2" customFormat="1" ht="23.25" customHeight="1">
      <c r="A235" s="376">
        <f t="shared" si="11"/>
        <v>235</v>
      </c>
      <c r="B235" s="64" t="s">
        <v>160</v>
      </c>
      <c r="C235" s="145"/>
      <c r="D235" s="34"/>
      <c r="E235" s="33"/>
      <c r="F235" s="32"/>
      <c r="G235" s="32"/>
      <c r="H235" s="32"/>
      <c r="I235" s="31"/>
      <c r="J235" s="31"/>
      <c r="K235" s="59"/>
      <c r="L235" s="202"/>
      <c r="M235" s="30"/>
    </row>
    <row r="236" spans="1:12" s="2" customFormat="1" ht="51.75" customHeight="1">
      <c r="A236" s="376">
        <f t="shared" si="11"/>
        <v>236</v>
      </c>
      <c r="B236" s="100"/>
      <c r="C236" s="232"/>
      <c r="D236" s="110" t="s">
        <v>5</v>
      </c>
      <c r="E236" s="111"/>
      <c r="F236" s="111"/>
      <c r="G236" s="111"/>
      <c r="H236" s="66" t="s">
        <v>10</v>
      </c>
      <c r="I236" s="67" t="s">
        <v>11</v>
      </c>
      <c r="J236" s="274"/>
      <c r="K236" s="420" t="s">
        <v>2</v>
      </c>
      <c r="L236" s="420"/>
    </row>
    <row r="237" spans="1:12" s="2" customFormat="1" ht="25.5" customHeight="1">
      <c r="A237" s="376">
        <f t="shared" si="11"/>
        <v>237</v>
      </c>
      <c r="B237" s="100"/>
      <c r="C237" s="234" t="s">
        <v>59</v>
      </c>
      <c r="D237" s="37"/>
      <c r="E237" s="37"/>
      <c r="F237" s="37"/>
      <c r="G237" s="37"/>
      <c r="H237" s="37"/>
      <c r="I237" s="249"/>
      <c r="J237" s="360"/>
      <c r="K237" s="426"/>
      <c r="L237" s="427"/>
    </row>
    <row r="238" spans="1:12" s="2" customFormat="1" ht="25.5" customHeight="1">
      <c r="A238" s="376">
        <f t="shared" si="11"/>
        <v>238</v>
      </c>
      <c r="B238" s="43"/>
      <c r="C238" s="176" t="s">
        <v>240</v>
      </c>
      <c r="D238" s="240"/>
      <c r="E238" s="37"/>
      <c r="F238" s="250"/>
      <c r="G238" s="250"/>
      <c r="H238" s="321">
        <v>0</v>
      </c>
      <c r="I238" s="77">
        <f>IF(AND(ISNUMBER(D238),ISNUMBER(H238)),D238*H238,"")</f>
      </c>
      <c r="J238" s="275"/>
      <c r="K238" s="428"/>
      <c r="L238" s="429"/>
    </row>
    <row r="239" spans="1:12" s="2" customFormat="1" ht="25.5" customHeight="1">
      <c r="A239" s="376">
        <f t="shared" si="11"/>
        <v>239</v>
      </c>
      <c r="B239" s="43"/>
      <c r="C239" s="147" t="s">
        <v>215</v>
      </c>
      <c r="D239" s="240"/>
      <c r="E239" s="37"/>
      <c r="F239" s="250"/>
      <c r="G239" s="250"/>
      <c r="H239" s="322">
        <v>0.005</v>
      </c>
      <c r="I239" s="77">
        <f>IF(AND(ISNUMBER(D239),ISNUMBER(H239)),D239*H239,"")</f>
      </c>
      <c r="J239" s="275"/>
      <c r="K239" s="428"/>
      <c r="L239" s="429"/>
    </row>
    <row r="240" spans="1:12" s="2" customFormat="1" ht="25.5" customHeight="1">
      <c r="A240" s="376">
        <f t="shared" si="11"/>
        <v>240</v>
      </c>
      <c r="B240" s="43"/>
      <c r="C240" s="176" t="s">
        <v>246</v>
      </c>
      <c r="D240" s="240"/>
      <c r="E240" s="37"/>
      <c r="F240" s="250"/>
      <c r="G240" s="250"/>
      <c r="H240" s="321">
        <v>0.01</v>
      </c>
      <c r="I240" s="77">
        <f>IF(AND(ISNUMBER(D240),ISNUMBER(H240)),D240*H240,"")</f>
      </c>
      <c r="J240" s="275"/>
      <c r="K240" s="428"/>
      <c r="L240" s="429"/>
    </row>
    <row r="241" spans="1:12" s="2" customFormat="1" ht="25.5" customHeight="1">
      <c r="A241" s="376">
        <f t="shared" si="11"/>
        <v>241</v>
      </c>
      <c r="B241" s="43"/>
      <c r="C241" s="176" t="s">
        <v>214</v>
      </c>
      <c r="D241" s="240"/>
      <c r="E241" s="37"/>
      <c r="F241" s="250"/>
      <c r="G241" s="250"/>
      <c r="H241" s="235">
        <v>0</v>
      </c>
      <c r="I241" s="77">
        <f>IF(AND(ISNUMBER(D241),ISNUMBER(H241)),D241*H241,"")</f>
      </c>
      <c r="J241" s="275"/>
      <c r="K241" s="428"/>
      <c r="L241" s="429"/>
    </row>
    <row r="242" spans="1:12" s="2" customFormat="1" ht="25.5" customHeight="1">
      <c r="A242" s="376">
        <f t="shared" si="11"/>
        <v>242</v>
      </c>
      <c r="B242" s="43"/>
      <c r="C242" s="142" t="s">
        <v>61</v>
      </c>
      <c r="D242" s="240"/>
      <c r="E242" s="37"/>
      <c r="F242" s="250"/>
      <c r="G242" s="250"/>
      <c r="H242" s="39">
        <v>1</v>
      </c>
      <c r="I242" s="77">
        <f>IF(AND(ISNUMBER(D242),ISNUMBER(H242)),D242*H242,"")</f>
      </c>
      <c r="J242" s="275"/>
      <c r="K242" s="428"/>
      <c r="L242" s="429"/>
    </row>
    <row r="243" spans="1:12" s="2" customFormat="1" ht="25.5" customHeight="1">
      <c r="A243" s="376">
        <f t="shared" si="11"/>
        <v>243</v>
      </c>
      <c r="B243" s="43"/>
      <c r="C243" s="234" t="s">
        <v>60</v>
      </c>
      <c r="D243" s="37"/>
      <c r="E243" s="37"/>
      <c r="F243" s="37"/>
      <c r="G243" s="37"/>
      <c r="H243" s="37"/>
      <c r="I243" s="249"/>
      <c r="J243" s="346"/>
      <c r="K243" s="428"/>
      <c r="L243" s="429"/>
    </row>
    <row r="244" spans="1:12" s="2" customFormat="1" ht="25.5" customHeight="1">
      <c r="A244" s="376">
        <f t="shared" si="11"/>
        <v>244</v>
      </c>
      <c r="B244" s="43"/>
      <c r="C244" s="193" t="s">
        <v>262</v>
      </c>
      <c r="D244" s="37"/>
      <c r="E244" s="37"/>
      <c r="F244" s="250"/>
      <c r="G244" s="250"/>
      <c r="H244" s="44"/>
      <c r="I244" s="246"/>
      <c r="J244" s="305"/>
      <c r="K244" s="428"/>
      <c r="L244" s="429"/>
    </row>
    <row r="245" spans="1:12" s="2" customFormat="1" ht="25.5" customHeight="1">
      <c r="A245" s="376">
        <f t="shared" si="11"/>
        <v>245</v>
      </c>
      <c r="B245" s="43"/>
      <c r="C245" s="143" t="s">
        <v>321</v>
      </c>
      <c r="D245" s="240"/>
      <c r="E245" s="37"/>
      <c r="F245" s="250"/>
      <c r="G245" s="250"/>
      <c r="H245" s="235">
        <v>0.05</v>
      </c>
      <c r="I245" s="77">
        <f>IF(AND(ISNUMBER(D245),ISNUMBER(H245)),D245*H245,"")</f>
      </c>
      <c r="J245" s="275"/>
      <c r="K245" s="428"/>
      <c r="L245" s="429"/>
    </row>
    <row r="246" spans="1:12" s="2" customFormat="1" ht="25.5" customHeight="1">
      <c r="A246" s="376">
        <f t="shared" si="11"/>
        <v>246</v>
      </c>
      <c r="B246" s="43"/>
      <c r="C246" s="143" t="s">
        <v>263</v>
      </c>
      <c r="D246" s="240"/>
      <c r="E246" s="37"/>
      <c r="F246" s="250"/>
      <c r="G246" s="250"/>
      <c r="H246" s="235">
        <v>0.1</v>
      </c>
      <c r="I246" s="77">
        <f>IF(AND(ISNUMBER(D246),ISNUMBER(H246)),D246*H246,"")</f>
      </c>
      <c r="J246" s="275"/>
      <c r="K246" s="428"/>
      <c r="L246" s="429"/>
    </row>
    <row r="247" spans="1:12" s="2" customFormat="1" ht="25.5" customHeight="1">
      <c r="A247" s="376">
        <f t="shared" si="11"/>
        <v>247</v>
      </c>
      <c r="B247" s="43"/>
      <c r="C247" s="147" t="s">
        <v>264</v>
      </c>
      <c r="D247" s="240"/>
      <c r="E247" s="37"/>
      <c r="F247" s="250"/>
      <c r="G247" s="250"/>
      <c r="H247" s="235">
        <v>0.05</v>
      </c>
      <c r="I247" s="77">
        <f>IF(AND(ISNUMBER(D247),ISNUMBER(H247)),D247*H247,"")</f>
      </c>
      <c r="J247" s="275"/>
      <c r="K247" s="428"/>
      <c r="L247" s="429"/>
    </row>
    <row r="248" spans="1:12" s="2" customFormat="1" ht="25.5" customHeight="1">
      <c r="A248" s="376">
        <f t="shared" si="11"/>
        <v>248</v>
      </c>
      <c r="B248" s="43"/>
      <c r="C248" s="143" t="s">
        <v>265</v>
      </c>
      <c r="D248" s="240"/>
      <c r="E248" s="37"/>
      <c r="F248" s="250"/>
      <c r="G248" s="250"/>
      <c r="H248" s="235">
        <v>1</v>
      </c>
      <c r="I248" s="77">
        <f>IF(AND(ISNUMBER(D248),ISNUMBER(H248)),D248*H248,"")</f>
      </c>
      <c r="J248" s="275"/>
      <c r="K248" s="428"/>
      <c r="L248" s="429"/>
    </row>
    <row r="249" spans="1:12" s="2" customFormat="1" ht="25.5" customHeight="1">
      <c r="A249" s="376">
        <f t="shared" si="11"/>
        <v>249</v>
      </c>
      <c r="B249" s="43"/>
      <c r="C249" s="176" t="s">
        <v>205</v>
      </c>
      <c r="D249" s="236"/>
      <c r="E249" s="37"/>
      <c r="F249" s="250"/>
      <c r="G249" s="250"/>
      <c r="H249" s="235">
        <v>0.5</v>
      </c>
      <c r="I249" s="244">
        <f>IF(AND(ISNUMBER(D249),ISNUMBER(H249)),D249*H249,"")</f>
      </c>
      <c r="J249" s="275"/>
      <c r="K249" s="428"/>
      <c r="L249" s="429"/>
    </row>
    <row r="250" spans="1:12" s="2" customFormat="1" ht="25.5" customHeight="1">
      <c r="A250" s="376">
        <f t="shared" si="11"/>
        <v>250</v>
      </c>
      <c r="B250" s="43"/>
      <c r="C250" s="143" t="s">
        <v>257</v>
      </c>
      <c r="D250" s="423"/>
      <c r="E250" s="424"/>
      <c r="F250" s="424"/>
      <c r="G250" s="424"/>
      <c r="H250" s="425"/>
      <c r="I250" s="85">
        <f>IF(AND(ISNUMBER(I238),ISNUMBER(I239),ISNUMBER(I240),ISNUMBER(I241),ISNUMBER(I242),ISNUMBER(I245),ISNUMBER(I246),ISNUMBER(I247),ISNUMBER(I248)),SUM(I238:I242,I245:I248),"")</f>
      </c>
      <c r="J250" s="273"/>
      <c r="K250" s="430"/>
      <c r="L250" s="431"/>
    </row>
    <row r="251" spans="1:13" s="2" customFormat="1" ht="23.25" customHeight="1">
      <c r="A251" s="376">
        <f t="shared" si="11"/>
        <v>251</v>
      </c>
      <c r="B251" s="64"/>
      <c r="C251" s="145"/>
      <c r="D251" s="34"/>
      <c r="E251" s="33"/>
      <c r="F251" s="32"/>
      <c r="G251" s="32"/>
      <c r="H251" s="32"/>
      <c r="I251" s="31"/>
      <c r="J251" s="31"/>
      <c r="K251" s="59"/>
      <c r="L251" s="394"/>
      <c r="M251" s="30"/>
    </row>
    <row r="252" spans="1:13" s="2" customFormat="1" ht="23.25" customHeight="1">
      <c r="A252" s="376">
        <f t="shared" si="11"/>
        <v>252</v>
      </c>
      <c r="B252" s="64" t="s">
        <v>26</v>
      </c>
      <c r="C252" s="145"/>
      <c r="D252" s="34"/>
      <c r="E252" s="33"/>
      <c r="F252" s="32"/>
      <c r="G252" s="32"/>
      <c r="H252" s="32"/>
      <c r="I252" s="31"/>
      <c r="J252" s="31"/>
      <c r="K252" s="59"/>
      <c r="L252" s="394"/>
      <c r="M252" s="30"/>
    </row>
    <row r="253" spans="1:13" s="2" customFormat="1" ht="47.25" customHeight="1">
      <c r="A253" s="376">
        <f t="shared" si="11"/>
        <v>253</v>
      </c>
      <c r="B253" s="64"/>
      <c r="C253" s="145"/>
      <c r="D253" s="34"/>
      <c r="E253" s="33"/>
      <c r="F253" s="32"/>
      <c r="G253" s="32"/>
      <c r="H253" s="32"/>
      <c r="I253" s="67" t="s">
        <v>11</v>
      </c>
      <c r="J253" s="274"/>
      <c r="K253" s="420" t="s">
        <v>2</v>
      </c>
      <c r="L253" s="420"/>
      <c r="M253" s="30"/>
    </row>
    <row r="254" spans="1:13" s="2" customFormat="1" ht="23.25" customHeight="1">
      <c r="A254" s="376">
        <f t="shared" si="11"/>
        <v>254</v>
      </c>
      <c r="B254" s="4"/>
      <c r="C254" s="173" t="s">
        <v>28</v>
      </c>
      <c r="D254" s="28"/>
      <c r="E254" s="112"/>
      <c r="F254" s="112"/>
      <c r="G254" s="112"/>
      <c r="H254" s="112"/>
      <c r="I254" s="25">
        <f>IF(AND(ISNUMBER(I94),ISNUMBER(I147),ISNUMBER(I179),ISNUMBER(I233),ISNUMBER(I250),ISNUMBER(I403)),I94+I147+I179+I233+I250+I403,"")</f>
      </c>
      <c r="J254" s="279"/>
      <c r="K254" s="418"/>
      <c r="L254" s="419"/>
      <c r="M254" s="3"/>
    </row>
    <row r="255" spans="1:13" s="2" customFormat="1" ht="23.25" customHeight="1">
      <c r="A255" s="376">
        <f>A254+1</f>
        <v>255</v>
      </c>
      <c r="B255" s="64"/>
      <c r="C255" s="145"/>
      <c r="D255" s="34"/>
      <c r="E255" s="33"/>
      <c r="F255" s="32"/>
      <c r="G255" s="32"/>
      <c r="H255" s="32"/>
      <c r="I255" s="31"/>
      <c r="J255" s="31"/>
      <c r="K255" s="59"/>
      <c r="L255" s="202"/>
      <c r="M255" s="30"/>
    </row>
    <row r="256" spans="1:13" s="2" customFormat="1" ht="23.25" customHeight="1">
      <c r="A256" s="376">
        <f>A255+1</f>
        <v>256</v>
      </c>
      <c r="B256" s="64" t="s">
        <v>208</v>
      </c>
      <c r="C256" s="145"/>
      <c r="D256" s="34"/>
      <c r="E256" s="33"/>
      <c r="F256" s="32"/>
      <c r="G256" s="32"/>
      <c r="H256" s="32"/>
      <c r="I256" s="31"/>
      <c r="J256" s="31"/>
      <c r="K256" s="59"/>
      <c r="L256" s="202"/>
      <c r="M256" s="30"/>
    </row>
    <row r="257" spans="1:13" s="2" customFormat="1" ht="51.75" customHeight="1">
      <c r="A257" s="376">
        <f>A256+1</f>
        <v>257</v>
      </c>
      <c r="B257" s="4"/>
      <c r="C257" s="159"/>
      <c r="D257" s="9" t="s">
        <v>5</v>
      </c>
      <c r="E257" s="249"/>
      <c r="F257" s="16"/>
      <c r="G257" s="16"/>
      <c r="H257" s="15"/>
      <c r="I257" s="67" t="s">
        <v>11</v>
      </c>
      <c r="J257" s="274"/>
      <c r="K257" s="420" t="s">
        <v>2</v>
      </c>
      <c r="L257" s="420"/>
      <c r="M257" s="3"/>
    </row>
    <row r="258" spans="1:13" s="2" customFormat="1" ht="25.5" customHeight="1">
      <c r="A258" s="376">
        <f t="shared" si="11"/>
        <v>258</v>
      </c>
      <c r="B258" s="4"/>
      <c r="C258" s="174" t="s">
        <v>29</v>
      </c>
      <c r="D258" s="253"/>
      <c r="E258" s="249"/>
      <c r="F258" s="16"/>
      <c r="G258" s="16"/>
      <c r="H258" s="250"/>
      <c r="I258" s="45"/>
      <c r="J258" s="361"/>
      <c r="K258" s="412"/>
      <c r="L258" s="413"/>
      <c r="M258" s="3"/>
    </row>
    <row r="259" spans="1:13" s="2" customFormat="1" ht="25.5" customHeight="1">
      <c r="A259" s="376">
        <f t="shared" si="11"/>
        <v>259</v>
      </c>
      <c r="B259" s="4"/>
      <c r="C259" s="174" t="s">
        <v>82</v>
      </c>
      <c r="D259" s="14"/>
      <c r="E259" s="113"/>
      <c r="F259" s="114"/>
      <c r="G259" s="114"/>
      <c r="H259" s="15"/>
      <c r="I259" s="14"/>
      <c r="J259" s="362"/>
      <c r="K259" s="414"/>
      <c r="L259" s="415"/>
      <c r="M259" s="3"/>
    </row>
    <row r="260" spans="1:13" s="2" customFormat="1" ht="25.5" customHeight="1">
      <c r="A260" s="376">
        <f t="shared" si="11"/>
        <v>260</v>
      </c>
      <c r="B260" s="4"/>
      <c r="C260" s="174" t="s">
        <v>81</v>
      </c>
      <c r="D260" s="115"/>
      <c r="E260" s="116"/>
      <c r="F260" s="117"/>
      <c r="G260" s="117"/>
      <c r="H260" s="17"/>
      <c r="I260" s="118"/>
      <c r="J260" s="363"/>
      <c r="K260" s="414"/>
      <c r="L260" s="415"/>
      <c r="M260" s="3"/>
    </row>
    <row r="261" spans="1:13" s="2" customFormat="1" ht="25.5" customHeight="1">
      <c r="A261" s="376">
        <f t="shared" si="11"/>
        <v>261</v>
      </c>
      <c r="B261" s="4"/>
      <c r="C261" s="309" t="s">
        <v>40</v>
      </c>
      <c r="D261" s="14"/>
      <c r="E261" s="113"/>
      <c r="F261" s="114"/>
      <c r="G261" s="114"/>
      <c r="H261" s="15"/>
      <c r="I261" s="14"/>
      <c r="J261" s="362"/>
      <c r="K261" s="414"/>
      <c r="L261" s="415"/>
      <c r="M261" s="3"/>
    </row>
    <row r="262" spans="1:13" s="2" customFormat="1" ht="25.5" customHeight="1">
      <c r="A262" s="376">
        <f aca="true" t="shared" si="12" ref="A262:A325">A261+1</f>
        <v>262</v>
      </c>
      <c r="B262" s="4"/>
      <c r="C262" s="309" t="s">
        <v>30</v>
      </c>
      <c r="D262" s="14"/>
      <c r="E262" s="113"/>
      <c r="F262" s="114"/>
      <c r="G262" s="114"/>
      <c r="H262" s="15"/>
      <c r="I262" s="14"/>
      <c r="J262" s="362"/>
      <c r="K262" s="414"/>
      <c r="L262" s="415"/>
      <c r="M262" s="3"/>
    </row>
    <row r="263" spans="1:13" s="2" customFormat="1" ht="25.5" customHeight="1">
      <c r="A263" s="376">
        <f t="shared" si="12"/>
        <v>263</v>
      </c>
      <c r="B263" s="4"/>
      <c r="C263" s="309" t="s">
        <v>31</v>
      </c>
      <c r="D263" s="14"/>
      <c r="E263" s="113"/>
      <c r="F263" s="114"/>
      <c r="G263" s="114"/>
      <c r="H263" s="15"/>
      <c r="I263" s="14"/>
      <c r="J263" s="362"/>
      <c r="K263" s="414"/>
      <c r="L263" s="415"/>
      <c r="M263" s="3"/>
    </row>
    <row r="264" spans="1:13" s="2" customFormat="1" ht="25.5" customHeight="1">
      <c r="A264" s="376">
        <f t="shared" si="12"/>
        <v>264</v>
      </c>
      <c r="B264" s="4"/>
      <c r="C264" s="309" t="s">
        <v>32</v>
      </c>
      <c r="D264" s="14"/>
      <c r="E264" s="113"/>
      <c r="F264" s="114"/>
      <c r="G264" s="114"/>
      <c r="H264" s="15"/>
      <c r="I264" s="14"/>
      <c r="J264" s="362"/>
      <c r="K264" s="414"/>
      <c r="L264" s="415"/>
      <c r="M264" s="3"/>
    </row>
    <row r="265" spans="1:13" s="2" customFormat="1" ht="25.5" customHeight="1">
      <c r="A265" s="376">
        <f t="shared" si="12"/>
        <v>265</v>
      </c>
      <c r="B265" s="4"/>
      <c r="C265" s="309" t="s">
        <v>50</v>
      </c>
      <c r="D265" s="14"/>
      <c r="E265" s="113"/>
      <c r="F265" s="114"/>
      <c r="G265" s="114"/>
      <c r="H265" s="15"/>
      <c r="I265" s="14"/>
      <c r="J265" s="364"/>
      <c r="K265" s="416"/>
      <c r="L265" s="417"/>
      <c r="M265" s="3"/>
    </row>
    <row r="266" spans="1:13" s="2" customFormat="1" ht="23.25" customHeight="1">
      <c r="A266" s="376">
        <f t="shared" si="12"/>
        <v>266</v>
      </c>
      <c r="B266" s="4"/>
      <c r="C266" s="175"/>
      <c r="D266" s="119"/>
      <c r="E266" s="120"/>
      <c r="F266" s="120"/>
      <c r="G266" s="120"/>
      <c r="H266" s="120"/>
      <c r="I266" s="121"/>
      <c r="J266" s="121"/>
      <c r="K266" s="59"/>
      <c r="L266" s="378"/>
      <c r="M266" s="3"/>
    </row>
    <row r="267" spans="1:13" s="2" customFormat="1" ht="23.25" customHeight="1">
      <c r="A267" s="376">
        <f t="shared" si="12"/>
        <v>267</v>
      </c>
      <c r="B267" s="64" t="s">
        <v>249</v>
      </c>
      <c r="C267" s="145"/>
      <c r="D267" s="34"/>
      <c r="E267" s="65"/>
      <c r="F267" s="32"/>
      <c r="G267" s="32"/>
      <c r="H267" s="32"/>
      <c r="I267" s="31"/>
      <c r="J267" s="31"/>
      <c r="K267" s="59"/>
      <c r="L267" s="202"/>
      <c r="M267" s="30"/>
    </row>
    <row r="268" spans="1:13" s="2" customFormat="1" ht="23.25" customHeight="1">
      <c r="A268" s="376">
        <f t="shared" si="12"/>
        <v>268</v>
      </c>
      <c r="B268" s="64"/>
      <c r="C268" s="145"/>
      <c r="D268" s="34"/>
      <c r="E268" s="65"/>
      <c r="F268" s="32"/>
      <c r="G268" s="32"/>
      <c r="H268" s="32"/>
      <c r="I268" s="31"/>
      <c r="J268" s="31"/>
      <c r="K268" s="59"/>
      <c r="L268" s="202"/>
      <c r="M268" s="30"/>
    </row>
    <row r="269" spans="1:13" s="2" customFormat="1" ht="23.25" customHeight="1">
      <c r="A269" s="376">
        <f t="shared" si="12"/>
        <v>269</v>
      </c>
      <c r="B269" s="64" t="s">
        <v>166</v>
      </c>
      <c r="C269" s="145"/>
      <c r="D269" s="34"/>
      <c r="E269" s="33"/>
      <c r="F269" s="32"/>
      <c r="G269" s="32"/>
      <c r="H269" s="32"/>
      <c r="I269" s="31"/>
      <c r="J269" s="31"/>
      <c r="K269" s="59"/>
      <c r="L269" s="203"/>
      <c r="M269" s="30"/>
    </row>
    <row r="270" spans="1:16" s="1" customFormat="1" ht="51.75" customHeight="1">
      <c r="A270" s="376">
        <f t="shared" si="12"/>
        <v>270</v>
      </c>
      <c r="B270" s="43"/>
      <c r="C270" s="159"/>
      <c r="D270" s="122" t="s">
        <v>33</v>
      </c>
      <c r="E270" s="8" t="s">
        <v>16</v>
      </c>
      <c r="F270" s="45"/>
      <c r="G270" s="45"/>
      <c r="H270" s="8" t="s">
        <v>34</v>
      </c>
      <c r="I270" s="67" t="s">
        <v>27</v>
      </c>
      <c r="J270" s="274"/>
      <c r="K270" s="420" t="s">
        <v>2</v>
      </c>
      <c r="L270" s="420"/>
      <c r="M270" s="3"/>
      <c r="N270" s="2"/>
      <c r="O270" s="2"/>
      <c r="P270" s="2"/>
    </row>
    <row r="271" spans="1:16" s="1" customFormat="1" ht="25.5" customHeight="1">
      <c r="A271" s="376">
        <f t="shared" si="12"/>
        <v>271</v>
      </c>
      <c r="B271" s="43"/>
      <c r="C271" s="143" t="s">
        <v>167</v>
      </c>
      <c r="D271" s="68"/>
      <c r="E271" s="68"/>
      <c r="F271" s="45"/>
      <c r="G271" s="45"/>
      <c r="H271" s="68"/>
      <c r="I271" s="123"/>
      <c r="J271" s="366"/>
      <c r="K271" s="412"/>
      <c r="L271" s="413"/>
      <c r="M271" s="3"/>
      <c r="N271" s="2"/>
      <c r="O271" s="2"/>
      <c r="P271" s="2"/>
    </row>
    <row r="272" spans="1:16" s="1" customFormat="1" ht="51.75" customHeight="1">
      <c r="A272" s="376">
        <f t="shared" si="12"/>
        <v>272</v>
      </c>
      <c r="B272" s="43"/>
      <c r="C272" s="207" t="s">
        <v>348</v>
      </c>
      <c r="D272" s="68"/>
      <c r="E272" s="68"/>
      <c r="F272" s="45"/>
      <c r="G272" s="45"/>
      <c r="H272" s="68"/>
      <c r="I272" s="123"/>
      <c r="J272" s="367"/>
      <c r="K272" s="414"/>
      <c r="L272" s="415"/>
      <c r="M272" s="3"/>
      <c r="N272" s="2"/>
      <c r="O272" s="2"/>
      <c r="P272" s="2"/>
    </row>
    <row r="273" spans="1:16" s="1" customFormat="1" ht="25.5" customHeight="1">
      <c r="A273" s="376">
        <f t="shared" si="12"/>
        <v>273</v>
      </c>
      <c r="B273" s="43"/>
      <c r="C273" s="142" t="s">
        <v>169</v>
      </c>
      <c r="D273" s="240"/>
      <c r="E273" s="240"/>
      <c r="F273" s="45"/>
      <c r="G273" s="45"/>
      <c r="H273" s="39">
        <v>0</v>
      </c>
      <c r="I273" s="77">
        <f>IF(AND(ISNUMBER(D273),ISNUMBER(H273)),D273*H273,"")</f>
      </c>
      <c r="J273" s="332"/>
      <c r="K273" s="414"/>
      <c r="L273" s="415"/>
      <c r="M273" s="3"/>
      <c r="N273" s="2"/>
      <c r="O273" s="2"/>
      <c r="P273" s="2"/>
    </row>
    <row r="274" spans="1:16" s="1" customFormat="1" ht="25.5" customHeight="1">
      <c r="A274" s="376">
        <f t="shared" si="12"/>
        <v>274</v>
      </c>
      <c r="B274" s="43"/>
      <c r="C274" s="142" t="s">
        <v>98</v>
      </c>
      <c r="D274" s="240"/>
      <c r="E274" s="240"/>
      <c r="F274" s="45"/>
      <c r="G274" s="45"/>
      <c r="H274" s="68"/>
      <c r="I274" s="123"/>
      <c r="J274" s="367"/>
      <c r="K274" s="414"/>
      <c r="L274" s="415"/>
      <c r="M274" s="3"/>
      <c r="N274" s="2"/>
      <c r="O274" s="2"/>
      <c r="P274" s="2"/>
    </row>
    <row r="275" spans="1:16" s="1" customFormat="1" ht="25.5" customHeight="1">
      <c r="A275" s="376">
        <f t="shared" si="12"/>
        <v>275</v>
      </c>
      <c r="B275" s="43"/>
      <c r="C275" s="206" t="s">
        <v>241</v>
      </c>
      <c r="D275" s="47" t="str">
        <f>IF((D274&lt;=D273),"Pass","Fail")</f>
        <v>Pass</v>
      </c>
      <c r="E275" s="47" t="str">
        <f>IF((E274&lt;=E273),"Pass","Fail")</f>
        <v>Pass</v>
      </c>
      <c r="F275" s="250"/>
      <c r="G275" s="250"/>
      <c r="H275" s="194"/>
      <c r="I275" s="252"/>
      <c r="J275" s="334"/>
      <c r="K275" s="414"/>
      <c r="L275" s="415"/>
      <c r="M275" s="3"/>
      <c r="N275" s="2"/>
      <c r="O275" s="2"/>
      <c r="P275" s="2"/>
    </row>
    <row r="276" spans="1:16" s="1" customFormat="1" ht="25.5" customHeight="1">
      <c r="A276" s="376">
        <f t="shared" si="12"/>
        <v>276</v>
      </c>
      <c r="B276" s="43"/>
      <c r="C276" s="142" t="s">
        <v>170</v>
      </c>
      <c r="D276" s="240"/>
      <c r="E276" s="240"/>
      <c r="F276" s="45"/>
      <c r="G276" s="45"/>
      <c r="H276" s="39">
        <v>0.15</v>
      </c>
      <c r="I276" s="77">
        <f>IF(AND(ISNUMBER(D276),ISNUMBER(H276)),D276*H276,"")</f>
      </c>
      <c r="J276" s="332"/>
      <c r="K276" s="414"/>
      <c r="L276" s="415"/>
      <c r="M276" s="3"/>
      <c r="N276" s="2"/>
      <c r="O276" s="2"/>
      <c r="P276" s="2"/>
    </row>
    <row r="277" spans="1:16" s="1" customFormat="1" ht="25.5" customHeight="1">
      <c r="A277" s="376">
        <f t="shared" si="12"/>
        <v>277</v>
      </c>
      <c r="B277" s="43"/>
      <c r="C277" s="142" t="s">
        <v>194</v>
      </c>
      <c r="D277" s="240"/>
      <c r="E277" s="240"/>
      <c r="F277" s="45"/>
      <c r="G277" s="45"/>
      <c r="H277" s="68"/>
      <c r="I277" s="123"/>
      <c r="J277" s="367"/>
      <c r="K277" s="414"/>
      <c r="L277" s="415"/>
      <c r="M277" s="3"/>
      <c r="N277" s="2"/>
      <c r="O277" s="2"/>
      <c r="P277" s="2"/>
    </row>
    <row r="278" spans="1:16" s="1" customFormat="1" ht="25.5" customHeight="1">
      <c r="A278" s="376">
        <f t="shared" si="12"/>
        <v>278</v>
      </c>
      <c r="B278" s="43"/>
      <c r="C278" s="206" t="s">
        <v>242</v>
      </c>
      <c r="D278" s="47" t="str">
        <f>IF((D277&lt;=D276),"Pass","Fail")</f>
        <v>Pass</v>
      </c>
      <c r="E278" s="47" t="str">
        <f>IF((E277&lt;=E276),"Pass","Fail")</f>
        <v>Pass</v>
      </c>
      <c r="F278" s="250"/>
      <c r="G278" s="250"/>
      <c r="H278" s="195"/>
      <c r="I278" s="252"/>
      <c r="J278" s="334"/>
      <c r="K278" s="414"/>
      <c r="L278" s="415"/>
      <c r="M278" s="3"/>
      <c r="N278" s="2"/>
      <c r="O278" s="2"/>
      <c r="P278" s="2"/>
    </row>
    <row r="279" spans="1:16" s="1" customFormat="1" ht="25.5" customHeight="1">
      <c r="A279" s="376">
        <f t="shared" si="12"/>
        <v>279</v>
      </c>
      <c r="B279" s="43"/>
      <c r="C279" s="142" t="s">
        <v>171</v>
      </c>
      <c r="D279" s="240"/>
      <c r="E279" s="240"/>
      <c r="F279" s="250"/>
      <c r="G279" s="250"/>
      <c r="H279" s="76">
        <v>0.5</v>
      </c>
      <c r="I279" s="77">
        <f>IF(AND(ISNUMBER(D279),ISNUMBER(H279)),D279*H279,"")</f>
      </c>
      <c r="J279" s="332"/>
      <c r="K279" s="414"/>
      <c r="L279" s="415"/>
      <c r="M279" s="3"/>
      <c r="N279" s="2"/>
      <c r="O279" s="2"/>
      <c r="P279" s="2"/>
    </row>
    <row r="280" spans="1:16" s="1" customFormat="1" ht="25.5" customHeight="1">
      <c r="A280" s="376">
        <f t="shared" si="12"/>
        <v>280</v>
      </c>
      <c r="B280" s="43"/>
      <c r="C280" s="176" t="s">
        <v>195</v>
      </c>
      <c r="D280" s="240"/>
      <c r="E280" s="240"/>
      <c r="F280" s="250"/>
      <c r="G280" s="250"/>
      <c r="H280" s="195"/>
      <c r="I280" s="252"/>
      <c r="J280" s="334"/>
      <c r="K280" s="414"/>
      <c r="L280" s="415"/>
      <c r="M280" s="3"/>
      <c r="N280" s="2"/>
      <c r="O280" s="2"/>
      <c r="P280" s="2"/>
    </row>
    <row r="281" spans="1:16" s="1" customFormat="1" ht="25.5" customHeight="1">
      <c r="A281" s="376">
        <f t="shared" si="12"/>
        <v>281</v>
      </c>
      <c r="B281" s="43"/>
      <c r="C281" s="206" t="s">
        <v>290</v>
      </c>
      <c r="D281" s="47" t="str">
        <f>IF((D280&lt;=D279),"Pass","Fail")</f>
        <v>Pass</v>
      </c>
      <c r="E281" s="47" t="str">
        <f>IF((E280&lt;=E279),"Pass","Fail")</f>
        <v>Pass</v>
      </c>
      <c r="F281" s="250"/>
      <c r="G281" s="250"/>
      <c r="H281" s="195"/>
      <c r="I281" s="252"/>
      <c r="J281" s="334"/>
      <c r="K281" s="414"/>
      <c r="L281" s="415"/>
      <c r="M281" s="3"/>
      <c r="N281" s="2"/>
      <c r="O281" s="2"/>
      <c r="P281" s="2"/>
    </row>
    <row r="282" spans="1:16" s="1" customFormat="1" ht="25.5" customHeight="1">
      <c r="A282" s="376">
        <f t="shared" si="12"/>
        <v>282</v>
      </c>
      <c r="B282" s="43"/>
      <c r="C282" s="142" t="s">
        <v>172</v>
      </c>
      <c r="D282" s="240"/>
      <c r="E282" s="240"/>
      <c r="F282" s="250"/>
      <c r="G282" s="250"/>
      <c r="H282" s="76">
        <v>1</v>
      </c>
      <c r="I282" s="77">
        <f>IF(AND(ISNUMBER(D282),ISNUMBER(H282)),D282*H282,"")</f>
      </c>
      <c r="J282" s="332"/>
      <c r="K282" s="414"/>
      <c r="L282" s="415"/>
      <c r="M282" s="3"/>
      <c r="N282" s="2"/>
      <c r="O282" s="2"/>
      <c r="P282" s="2"/>
    </row>
    <row r="283" spans="1:16" s="1" customFormat="1" ht="25.5" customHeight="1">
      <c r="A283" s="376">
        <f t="shared" si="12"/>
        <v>283</v>
      </c>
      <c r="B283" s="43"/>
      <c r="C283" s="142" t="s">
        <v>173</v>
      </c>
      <c r="D283" s="238"/>
      <c r="E283" s="238"/>
      <c r="F283" s="250"/>
      <c r="G283" s="250"/>
      <c r="H283" s="76">
        <v>0.5</v>
      </c>
      <c r="I283" s="365"/>
      <c r="J283" s="339"/>
      <c r="K283" s="414"/>
      <c r="L283" s="415"/>
      <c r="M283" s="3"/>
      <c r="N283" s="2"/>
      <c r="O283" s="2"/>
      <c r="P283" s="2"/>
    </row>
    <row r="284" spans="1:16" s="1" customFormat="1" ht="51.75" customHeight="1">
      <c r="A284" s="376">
        <f t="shared" si="12"/>
        <v>284</v>
      </c>
      <c r="B284" s="43"/>
      <c r="C284" s="208" t="s">
        <v>349</v>
      </c>
      <c r="D284" s="68"/>
      <c r="E284" s="68"/>
      <c r="F284" s="45"/>
      <c r="G284" s="45"/>
      <c r="H284" s="68"/>
      <c r="I284" s="123"/>
      <c r="J284" s="367"/>
      <c r="K284" s="414"/>
      <c r="L284" s="415"/>
      <c r="M284" s="3"/>
      <c r="N284" s="2"/>
      <c r="O284" s="2"/>
      <c r="P284" s="2"/>
    </row>
    <row r="285" spans="1:16" s="1" customFormat="1" ht="25.5" customHeight="1">
      <c r="A285" s="376">
        <f t="shared" si="12"/>
        <v>285</v>
      </c>
      <c r="B285" s="43"/>
      <c r="C285" s="155" t="s">
        <v>192</v>
      </c>
      <c r="D285" s="240"/>
      <c r="E285" s="240"/>
      <c r="F285" s="45"/>
      <c r="G285" s="45"/>
      <c r="H285" s="39">
        <v>0</v>
      </c>
      <c r="I285" s="77">
        <f>IF(AND(ISNUMBER(D285),ISNUMBER(H285)),D285*H285,"")</f>
      </c>
      <c r="J285" s="332"/>
      <c r="K285" s="414"/>
      <c r="L285" s="415"/>
      <c r="M285" s="3"/>
      <c r="N285" s="2"/>
      <c r="O285" s="2"/>
      <c r="P285" s="2"/>
    </row>
    <row r="286" spans="1:16" s="1" customFormat="1" ht="25.5" customHeight="1">
      <c r="A286" s="376">
        <f t="shared" si="12"/>
        <v>286</v>
      </c>
      <c r="B286" s="43"/>
      <c r="C286" s="155" t="s">
        <v>174</v>
      </c>
      <c r="D286" s="240"/>
      <c r="E286" s="240"/>
      <c r="F286" s="45"/>
      <c r="G286" s="45"/>
      <c r="H286" s="39">
        <v>0</v>
      </c>
      <c r="I286" s="77">
        <f>IF(AND(ISNUMBER(D286),ISNUMBER(H286)),D286*H286,"")</f>
      </c>
      <c r="J286" s="332"/>
      <c r="K286" s="414"/>
      <c r="L286" s="415"/>
      <c r="M286" s="3"/>
      <c r="N286" s="2"/>
      <c r="O286" s="2"/>
      <c r="P286" s="2"/>
    </row>
    <row r="287" spans="1:16" s="1" customFormat="1" ht="25.5" customHeight="1">
      <c r="A287" s="376">
        <f t="shared" si="12"/>
        <v>287</v>
      </c>
      <c r="B287" s="43"/>
      <c r="C287" s="155" t="s">
        <v>175</v>
      </c>
      <c r="D287" s="240"/>
      <c r="E287" s="240"/>
      <c r="F287" s="45"/>
      <c r="G287" s="45"/>
      <c r="H287" s="39">
        <v>0</v>
      </c>
      <c r="I287" s="77">
        <f>IF(AND(ISNUMBER(D287),ISNUMBER(H287)),D287*H287,"")</f>
      </c>
      <c r="J287" s="332"/>
      <c r="K287" s="414"/>
      <c r="L287" s="415"/>
      <c r="M287" s="3"/>
      <c r="N287" s="2"/>
      <c r="O287" s="2"/>
      <c r="P287" s="2"/>
    </row>
    <row r="288" spans="1:16" s="1" customFormat="1" ht="25.5" customHeight="1">
      <c r="A288" s="376">
        <f t="shared" si="12"/>
        <v>288</v>
      </c>
      <c r="B288" s="43"/>
      <c r="C288" s="148" t="s">
        <v>176</v>
      </c>
      <c r="D288" s="240"/>
      <c r="E288" s="240"/>
      <c r="F288" s="45"/>
      <c r="G288" s="45"/>
      <c r="H288" s="39">
        <v>0</v>
      </c>
      <c r="I288" s="77">
        <f>IF(AND(ISNUMBER(D288),ISNUMBER(H288)),D288*H288,"")</f>
      </c>
      <c r="J288" s="332"/>
      <c r="K288" s="414"/>
      <c r="L288" s="415"/>
      <c r="M288" s="3"/>
      <c r="N288" s="2"/>
      <c r="O288" s="2"/>
      <c r="P288" s="2"/>
    </row>
    <row r="289" spans="1:16" s="1" customFormat="1" ht="25.5" customHeight="1">
      <c r="A289" s="376">
        <f t="shared" si="12"/>
        <v>289</v>
      </c>
      <c r="B289" s="43" t="s">
        <v>62</v>
      </c>
      <c r="C289" s="148" t="s">
        <v>177</v>
      </c>
      <c r="D289" s="237"/>
      <c r="E289" s="237"/>
      <c r="F289" s="45"/>
      <c r="G289" s="45"/>
      <c r="H289" s="39">
        <v>0</v>
      </c>
      <c r="I289" s="280">
        <f>IF(AND(ISNUMBER(D289),ISNUMBER(H289)),D289*H289,"")</f>
      </c>
      <c r="J289" s="334"/>
      <c r="K289" s="414"/>
      <c r="L289" s="415"/>
      <c r="M289" s="3"/>
      <c r="N289" s="2"/>
      <c r="O289" s="2"/>
      <c r="P289" s="2"/>
    </row>
    <row r="290" spans="1:13" s="2" customFormat="1" ht="25.5" customHeight="1">
      <c r="A290" s="376">
        <f t="shared" si="12"/>
        <v>290</v>
      </c>
      <c r="B290" s="43"/>
      <c r="C290" s="143" t="s">
        <v>167</v>
      </c>
      <c r="D290" s="423"/>
      <c r="E290" s="424"/>
      <c r="F290" s="424"/>
      <c r="G290" s="424"/>
      <c r="H290" s="425"/>
      <c r="I290" s="85">
        <f>IF(AND(ISNUMBER(I273),ISNUMBER(I276),ISNUMBER(I279),ISNUMBER(I282),ISNUMBER(I285),ISNUMBER(I286),ISNUMBER(I287),ISNUMBER(I288)),SUM(I273,I276,I279,I282,I285:I288),"")</f>
      </c>
      <c r="J290" s="368"/>
      <c r="K290" s="416"/>
      <c r="L290" s="417"/>
      <c r="M290" s="3"/>
    </row>
    <row r="291" spans="1:13" s="2" customFormat="1" ht="23.25" customHeight="1">
      <c r="A291" s="376">
        <f t="shared" si="12"/>
        <v>291</v>
      </c>
      <c r="B291" s="64"/>
      <c r="C291" s="145"/>
      <c r="D291" s="34"/>
      <c r="E291" s="33"/>
      <c r="F291" s="32"/>
      <c r="G291" s="32"/>
      <c r="H291" s="32"/>
      <c r="I291" s="31"/>
      <c r="J291" s="31"/>
      <c r="K291" s="59"/>
      <c r="L291" s="394"/>
      <c r="M291" s="30"/>
    </row>
    <row r="292" spans="1:13" s="2" customFormat="1" ht="23.25" customHeight="1">
      <c r="A292" s="376">
        <f t="shared" si="12"/>
        <v>292</v>
      </c>
      <c r="B292" s="324" t="s">
        <v>247</v>
      </c>
      <c r="C292" s="323"/>
      <c r="D292" s="34"/>
      <c r="E292" s="33"/>
      <c r="F292" s="32"/>
      <c r="G292" s="32"/>
      <c r="H292" s="32"/>
      <c r="I292" s="31"/>
      <c r="J292" s="31"/>
      <c r="K292" s="59"/>
      <c r="L292" s="394"/>
      <c r="M292" s="30"/>
    </row>
    <row r="293" spans="1:13" s="2" customFormat="1" ht="51.75" customHeight="1">
      <c r="A293" s="376">
        <f t="shared" si="12"/>
        <v>293</v>
      </c>
      <c r="B293" s="43"/>
      <c r="C293" s="159"/>
      <c r="D293" s="9" t="s">
        <v>5</v>
      </c>
      <c r="E293" s="249"/>
      <c r="F293" s="37"/>
      <c r="G293" s="37"/>
      <c r="H293" s="8" t="s">
        <v>34</v>
      </c>
      <c r="I293" s="67" t="s">
        <v>27</v>
      </c>
      <c r="J293" s="274"/>
      <c r="K293" s="420" t="s">
        <v>2</v>
      </c>
      <c r="L293" s="420"/>
      <c r="M293" s="3"/>
    </row>
    <row r="294" spans="1:13" s="2" customFormat="1" ht="25.5" customHeight="1">
      <c r="A294" s="376">
        <f t="shared" si="12"/>
        <v>294</v>
      </c>
      <c r="B294" s="43"/>
      <c r="C294" s="143" t="s">
        <v>243</v>
      </c>
      <c r="D294" s="68"/>
      <c r="E294" s="249"/>
      <c r="F294" s="37"/>
      <c r="G294" s="37"/>
      <c r="H294" s="68"/>
      <c r="I294" s="123"/>
      <c r="J294" s="366"/>
      <c r="K294" s="426"/>
      <c r="L294" s="427"/>
      <c r="M294" s="3"/>
    </row>
    <row r="295" spans="1:13" s="2" customFormat="1" ht="25.5" customHeight="1">
      <c r="A295" s="376">
        <f t="shared" si="12"/>
        <v>295</v>
      </c>
      <c r="B295" s="43"/>
      <c r="C295" s="143" t="s">
        <v>76</v>
      </c>
      <c r="D295" s="242"/>
      <c r="E295" s="249"/>
      <c r="F295" s="37"/>
      <c r="G295" s="37"/>
      <c r="H295" s="76">
        <v>0.5</v>
      </c>
      <c r="I295" s="77">
        <f>IF(AND(ISNUMBER(D295),ISNUMBER(H295)),D295*H295,"")</f>
      </c>
      <c r="J295" s="332"/>
      <c r="K295" s="428"/>
      <c r="L295" s="429"/>
      <c r="M295" s="3"/>
    </row>
    <row r="296" spans="1:13" s="2" customFormat="1" ht="25.5" customHeight="1">
      <c r="A296" s="376">
        <f t="shared" si="12"/>
        <v>296</v>
      </c>
      <c r="B296" s="43"/>
      <c r="C296" s="143" t="s">
        <v>77</v>
      </c>
      <c r="D296" s="242"/>
      <c r="E296" s="249"/>
      <c r="F296" s="37"/>
      <c r="G296" s="37"/>
      <c r="H296" s="76">
        <v>0.5</v>
      </c>
      <c r="I296" s="77">
        <f>IF(AND(ISNUMBER(D296),ISNUMBER(H296)),D296*H296,"")</f>
      </c>
      <c r="J296" s="332"/>
      <c r="K296" s="428"/>
      <c r="L296" s="429"/>
      <c r="M296" s="3"/>
    </row>
    <row r="297" spans="1:13" s="2" customFormat="1" ht="25.5" customHeight="1">
      <c r="A297" s="376">
        <f t="shared" si="12"/>
        <v>297</v>
      </c>
      <c r="B297" s="43"/>
      <c r="C297" s="143" t="s">
        <v>334</v>
      </c>
      <c r="D297" s="242"/>
      <c r="E297" s="249"/>
      <c r="F297" s="37"/>
      <c r="G297" s="37"/>
      <c r="H297" s="76">
        <v>0.5</v>
      </c>
      <c r="I297" s="77">
        <f>IF(AND(ISNUMBER(D297),ISNUMBER(H297)),D297*H297,"")</f>
      </c>
      <c r="J297" s="332"/>
      <c r="K297" s="428"/>
      <c r="L297" s="429"/>
      <c r="M297" s="3"/>
    </row>
    <row r="298" spans="1:13" s="2" customFormat="1" ht="25.5" customHeight="1">
      <c r="A298" s="376">
        <f t="shared" si="12"/>
        <v>298</v>
      </c>
      <c r="B298" s="43" t="s">
        <v>62</v>
      </c>
      <c r="C298" s="177" t="s">
        <v>78</v>
      </c>
      <c r="D298" s="242"/>
      <c r="E298" s="249"/>
      <c r="F298" s="37"/>
      <c r="G298" s="37"/>
      <c r="H298" s="76">
        <v>1</v>
      </c>
      <c r="I298" s="77">
        <f>IF(AND(ISNUMBER(D298),ISNUMBER(H298)),D298*H298,"")</f>
      </c>
      <c r="J298" s="332"/>
      <c r="K298" s="428"/>
      <c r="L298" s="429"/>
      <c r="M298" s="30"/>
    </row>
    <row r="299" spans="1:13" s="2" customFormat="1" ht="25.5" customHeight="1">
      <c r="A299" s="376">
        <f t="shared" si="12"/>
        <v>299</v>
      </c>
      <c r="B299" s="43"/>
      <c r="C299" s="152" t="s">
        <v>79</v>
      </c>
      <c r="D299" s="68"/>
      <c r="E299" s="249"/>
      <c r="F299" s="37"/>
      <c r="G299" s="37"/>
      <c r="H299" s="68"/>
      <c r="I299" s="123"/>
      <c r="J299" s="367"/>
      <c r="K299" s="428"/>
      <c r="L299" s="429"/>
      <c r="M299" s="3"/>
    </row>
    <row r="300" spans="1:13" s="2" customFormat="1" ht="25.5" customHeight="1">
      <c r="A300" s="376">
        <f t="shared" si="12"/>
        <v>300</v>
      </c>
      <c r="B300" s="43"/>
      <c r="C300" s="153" t="s">
        <v>201</v>
      </c>
      <c r="D300" s="242"/>
      <c r="E300" s="249"/>
      <c r="F300" s="37"/>
      <c r="G300" s="37"/>
      <c r="H300" s="39">
        <v>0</v>
      </c>
      <c r="I300" s="77">
        <f>IF(AND(ISNUMBER(D300),ISNUMBER(H300)),D300*H300,"")</f>
      </c>
      <c r="J300" s="332"/>
      <c r="K300" s="428"/>
      <c r="L300" s="429"/>
      <c r="M300" s="3"/>
    </row>
    <row r="301" spans="1:13" s="2" customFormat="1" ht="25.5" customHeight="1">
      <c r="A301" s="376">
        <f t="shared" si="12"/>
        <v>301</v>
      </c>
      <c r="B301" s="43"/>
      <c r="C301" s="176" t="s">
        <v>233</v>
      </c>
      <c r="D301" s="242"/>
      <c r="E301" s="249"/>
      <c r="F301" s="37"/>
      <c r="G301" s="37"/>
      <c r="H301" s="39">
        <v>1</v>
      </c>
      <c r="I301" s="77">
        <f>IF(AND(ISNUMBER(D301),ISNUMBER(H301)),D301*H301,"")</f>
      </c>
      <c r="J301" s="332"/>
      <c r="K301" s="428"/>
      <c r="L301" s="429"/>
      <c r="M301" s="3"/>
    </row>
    <row r="302" spans="1:13" s="2" customFormat="1" ht="25.5" customHeight="1">
      <c r="A302" s="376">
        <f t="shared" si="12"/>
        <v>302</v>
      </c>
      <c r="B302" s="43"/>
      <c r="C302" s="147" t="s">
        <v>80</v>
      </c>
      <c r="D302" s="242"/>
      <c r="E302" s="249"/>
      <c r="F302" s="37"/>
      <c r="G302" s="37"/>
      <c r="H302" s="39">
        <v>0.5</v>
      </c>
      <c r="I302" s="77">
        <f>IF(AND(ISNUMBER(D302),ISNUMBER(H302)),D302*H302,"")</f>
      </c>
      <c r="J302" s="332"/>
      <c r="K302" s="428"/>
      <c r="L302" s="429"/>
      <c r="M302" s="3"/>
    </row>
    <row r="303" spans="1:13" s="2" customFormat="1" ht="25.5" customHeight="1">
      <c r="A303" s="376">
        <f t="shared" si="12"/>
        <v>303</v>
      </c>
      <c r="B303" s="43"/>
      <c r="C303" s="147" t="s">
        <v>161</v>
      </c>
      <c r="D303" s="242"/>
      <c r="E303" s="249"/>
      <c r="F303" s="37"/>
      <c r="G303" s="37"/>
      <c r="H303" s="249"/>
      <c r="I303" s="249"/>
      <c r="J303" s="339"/>
      <c r="K303" s="428"/>
      <c r="L303" s="429"/>
      <c r="M303" s="3"/>
    </row>
    <row r="304" spans="1:13" s="2" customFormat="1" ht="25.5" customHeight="1">
      <c r="A304" s="376">
        <f t="shared" si="12"/>
        <v>304</v>
      </c>
      <c r="B304" s="43"/>
      <c r="C304" s="233" t="s">
        <v>162</v>
      </c>
      <c r="D304" s="242"/>
      <c r="E304" s="249"/>
      <c r="F304" s="37"/>
      <c r="G304" s="37"/>
      <c r="H304" s="249"/>
      <c r="I304" s="249"/>
      <c r="J304" s="339"/>
      <c r="K304" s="428"/>
      <c r="L304" s="429"/>
      <c r="M304" s="3"/>
    </row>
    <row r="305" spans="1:13" s="2" customFormat="1" ht="25.5" customHeight="1">
      <c r="A305" s="376">
        <f t="shared" si="12"/>
        <v>305</v>
      </c>
      <c r="B305" s="43"/>
      <c r="C305" s="233" t="s">
        <v>163</v>
      </c>
      <c r="D305" s="267" t="b">
        <f>IF(AND(ISNUMBER(D304),ISNUMBER(D133)),MAX((D304-D133),0))</f>
        <v>0</v>
      </c>
      <c r="E305" s="249"/>
      <c r="F305" s="37"/>
      <c r="G305" s="37"/>
      <c r="H305" s="39">
        <v>1</v>
      </c>
      <c r="I305" s="77">
        <f>IF(AND(ISNUMBER(D305),ISNUMBER(H305)),D305*H305,"")</f>
      </c>
      <c r="J305" s="332"/>
      <c r="K305" s="428"/>
      <c r="L305" s="429"/>
      <c r="M305" s="3"/>
    </row>
    <row r="306" spans="1:13" s="2" customFormat="1" ht="51.75" customHeight="1">
      <c r="A306" s="376">
        <f t="shared" si="12"/>
        <v>306</v>
      </c>
      <c r="B306" s="43"/>
      <c r="C306" s="176" t="s">
        <v>261</v>
      </c>
      <c r="D306" s="242"/>
      <c r="E306" s="249"/>
      <c r="F306" s="37"/>
      <c r="G306" s="37"/>
      <c r="H306" s="39">
        <v>1</v>
      </c>
      <c r="I306" s="77">
        <f>IF(AND(ISNUMBER(D306),ISNUMBER(H306)),D306*H306,"")</f>
      </c>
      <c r="J306" s="332"/>
      <c r="K306" s="428"/>
      <c r="L306" s="429"/>
      <c r="M306" s="3"/>
    </row>
    <row r="307" spans="1:13" s="2" customFormat="1" ht="25.5" customHeight="1">
      <c r="A307" s="376">
        <f t="shared" si="12"/>
        <v>307</v>
      </c>
      <c r="B307" s="43"/>
      <c r="C307" s="176" t="s">
        <v>213</v>
      </c>
      <c r="D307" s="242"/>
      <c r="E307" s="249"/>
      <c r="F307" s="37"/>
      <c r="G307" s="37"/>
      <c r="H307" s="39">
        <v>1</v>
      </c>
      <c r="I307" s="77">
        <f>IF(AND(ISNUMBER(D307),ISNUMBER(H307)),D307*H307,"")</f>
      </c>
      <c r="J307" s="332"/>
      <c r="K307" s="428"/>
      <c r="L307" s="429"/>
      <c r="M307" s="3"/>
    </row>
    <row r="308" spans="1:13" s="2" customFormat="1" ht="25.5" customHeight="1">
      <c r="A308" s="376">
        <f t="shared" si="12"/>
        <v>308</v>
      </c>
      <c r="B308" s="43"/>
      <c r="C308" s="177" t="s">
        <v>244</v>
      </c>
      <c r="D308" s="423"/>
      <c r="E308" s="424"/>
      <c r="F308" s="424"/>
      <c r="G308" s="424"/>
      <c r="H308" s="425"/>
      <c r="I308" s="85">
        <f>IF(AND(ISNUMBER(I295),ISNUMBER(I296),ISNUMBER(I297),ISNUMBER(I298),ISNUMBER(I300),ISNUMBER(I301),ISNUMBER(I302),ISNUMBER(I305),ISNUMBER(I306),ISNUMBER(I307)),SUM(I295:I298,I300:I302,I305:I307),"")</f>
      </c>
      <c r="J308" s="368"/>
      <c r="K308" s="430"/>
      <c r="L308" s="431"/>
      <c r="M308" s="3"/>
    </row>
    <row r="309" spans="1:13" s="2" customFormat="1" ht="23.25" customHeight="1">
      <c r="A309" s="376">
        <f t="shared" si="12"/>
        <v>309</v>
      </c>
      <c r="B309" s="64"/>
      <c r="C309" s="145"/>
      <c r="D309" s="34"/>
      <c r="E309" s="33"/>
      <c r="F309" s="32"/>
      <c r="G309" s="32"/>
      <c r="H309" s="32"/>
      <c r="I309" s="31"/>
      <c r="J309" s="31"/>
      <c r="K309" s="59"/>
      <c r="L309" s="202"/>
      <c r="M309" s="30"/>
    </row>
    <row r="310" spans="1:13" s="2" customFormat="1" ht="23.25" customHeight="1">
      <c r="A310" s="376">
        <f t="shared" si="12"/>
        <v>310</v>
      </c>
      <c r="B310" s="64" t="s">
        <v>245</v>
      </c>
      <c r="C310" s="145"/>
      <c r="D310" s="34"/>
      <c r="E310" s="33"/>
      <c r="F310" s="32"/>
      <c r="G310" s="32"/>
      <c r="H310" s="32"/>
      <c r="I310" s="31"/>
      <c r="J310" s="31"/>
      <c r="K310" s="59"/>
      <c r="L310" s="202"/>
      <c r="M310" s="30"/>
    </row>
    <row r="311" spans="1:13" s="2" customFormat="1" ht="51.75" customHeight="1">
      <c r="A311" s="376">
        <f t="shared" si="12"/>
        <v>311</v>
      </c>
      <c r="B311" s="4"/>
      <c r="C311" s="159"/>
      <c r="D311" s="9" t="s">
        <v>5</v>
      </c>
      <c r="E311" s="249"/>
      <c r="F311" s="250"/>
      <c r="G311" s="37"/>
      <c r="H311" s="8" t="s">
        <v>34</v>
      </c>
      <c r="I311" s="67" t="s">
        <v>27</v>
      </c>
      <c r="J311" s="274"/>
      <c r="K311" s="420" t="s">
        <v>2</v>
      </c>
      <c r="L311" s="420"/>
      <c r="M311" s="3"/>
    </row>
    <row r="312" spans="1:13" s="2" customFormat="1" ht="25.5" customHeight="1">
      <c r="A312" s="376">
        <f t="shared" si="12"/>
        <v>312</v>
      </c>
      <c r="B312" s="43"/>
      <c r="C312" s="177" t="s">
        <v>356</v>
      </c>
      <c r="D312" s="68"/>
      <c r="E312" s="249"/>
      <c r="F312" s="250"/>
      <c r="G312" s="37"/>
      <c r="H312" s="68"/>
      <c r="I312" s="123"/>
      <c r="J312" s="366"/>
      <c r="K312" s="412"/>
      <c r="L312" s="413"/>
      <c r="M312" s="3"/>
    </row>
    <row r="313" spans="1:13" s="2" customFormat="1" ht="25.5" customHeight="1">
      <c r="A313" s="376">
        <f t="shared" si="12"/>
        <v>313</v>
      </c>
      <c r="B313" s="43"/>
      <c r="C313" s="177" t="s">
        <v>357</v>
      </c>
      <c r="D313" s="240"/>
      <c r="E313" s="249"/>
      <c r="F313" s="250"/>
      <c r="G313" s="37"/>
      <c r="H313" s="39">
        <v>1</v>
      </c>
      <c r="I313" s="77">
        <f>IF(AND(ISNUMBER(D313),ISNUMBER(H313)),D313*H313,"")</f>
      </c>
      <c r="J313" s="332"/>
      <c r="K313" s="414"/>
      <c r="L313" s="415"/>
      <c r="M313" s="3"/>
    </row>
    <row r="314" spans="1:13" s="2" customFormat="1" ht="25.5" customHeight="1">
      <c r="A314" s="376">
        <f t="shared" si="12"/>
        <v>314</v>
      </c>
      <c r="B314" s="43"/>
      <c r="C314" s="177" t="s">
        <v>358</v>
      </c>
      <c r="D314" s="240"/>
      <c r="E314" s="249"/>
      <c r="F314" s="250"/>
      <c r="G314" s="37"/>
      <c r="H314" s="39">
        <v>1</v>
      </c>
      <c r="I314" s="77">
        <f>IF(AND(ISNUMBER(D314),ISNUMBER(H314)),D314*H314,"")</f>
      </c>
      <c r="J314" s="367"/>
      <c r="K314" s="414"/>
      <c r="L314" s="415"/>
      <c r="M314" s="3"/>
    </row>
    <row r="315" spans="1:13" s="2" customFormat="1" ht="25.5" customHeight="1">
      <c r="A315" s="376">
        <f t="shared" si="12"/>
        <v>315</v>
      </c>
      <c r="B315" s="43"/>
      <c r="C315" s="319" t="s">
        <v>260</v>
      </c>
      <c r="D315" s="423"/>
      <c r="E315" s="424"/>
      <c r="F315" s="424"/>
      <c r="G315" s="424"/>
      <c r="H315" s="425"/>
      <c r="I315" s="85">
        <f>IF(AND(ISNUMBER(I313),ISNUMBER(I314)),SUM(I313:I314),"")</f>
      </c>
      <c r="J315" s="368"/>
      <c r="K315" s="416"/>
      <c r="L315" s="417"/>
      <c r="M315" s="3"/>
    </row>
    <row r="316" spans="1:13" s="2" customFormat="1" ht="23.25" customHeight="1">
      <c r="A316" s="376">
        <f t="shared" si="12"/>
        <v>316</v>
      </c>
      <c r="B316" s="64"/>
      <c r="C316" s="145"/>
      <c r="D316" s="34"/>
      <c r="E316" s="33"/>
      <c r="F316" s="32"/>
      <c r="G316" s="32"/>
      <c r="H316" s="32"/>
      <c r="I316" s="31"/>
      <c r="J316" s="31"/>
      <c r="K316" s="59"/>
      <c r="L316" s="202"/>
      <c r="M316" s="30"/>
    </row>
    <row r="317" spans="1:13" s="2" customFormat="1" ht="23.25" customHeight="1">
      <c r="A317" s="376">
        <f t="shared" si="12"/>
        <v>317</v>
      </c>
      <c r="B317" s="64" t="s">
        <v>35</v>
      </c>
      <c r="C317" s="145"/>
      <c r="D317" s="34"/>
      <c r="E317" s="33"/>
      <c r="F317" s="32"/>
      <c r="G317" s="32"/>
      <c r="H317" s="32"/>
      <c r="I317" s="31"/>
      <c r="J317" s="31"/>
      <c r="K317" s="59"/>
      <c r="L317" s="202"/>
      <c r="M317" s="30"/>
    </row>
    <row r="318" spans="1:13" s="2" customFormat="1" ht="23.25" customHeight="1">
      <c r="A318" s="376">
        <f t="shared" si="12"/>
        <v>318</v>
      </c>
      <c r="B318" s="64"/>
      <c r="C318" s="145"/>
      <c r="D318" s="34"/>
      <c r="E318" s="33"/>
      <c r="F318" s="32"/>
      <c r="G318" s="32"/>
      <c r="H318" s="32"/>
      <c r="I318" s="31"/>
      <c r="J318" s="31"/>
      <c r="K318" s="59"/>
      <c r="L318" s="202"/>
      <c r="M318" s="30"/>
    </row>
    <row r="319" spans="1:13" s="2" customFormat="1" ht="51.75" customHeight="1">
      <c r="A319" s="376">
        <f t="shared" si="12"/>
        <v>319</v>
      </c>
      <c r="B319" s="124"/>
      <c r="C319" s="145"/>
      <c r="D319" s="9" t="s">
        <v>5</v>
      </c>
      <c r="E319" s="409"/>
      <c r="F319" s="410"/>
      <c r="G319" s="411"/>
      <c r="H319" s="8" t="s">
        <v>34</v>
      </c>
      <c r="I319" s="67" t="s">
        <v>27</v>
      </c>
      <c r="J319" s="274"/>
      <c r="K319" s="420" t="s">
        <v>2</v>
      </c>
      <c r="L319" s="420"/>
      <c r="M319" s="30"/>
    </row>
    <row r="320" spans="1:13" s="2" customFormat="1" ht="25.5" customHeight="1">
      <c r="A320" s="376">
        <f t="shared" si="12"/>
        <v>320</v>
      </c>
      <c r="B320" s="43"/>
      <c r="C320" s="149" t="s">
        <v>36</v>
      </c>
      <c r="D320" s="68"/>
      <c r="E320" s="409"/>
      <c r="F320" s="410"/>
      <c r="G320" s="411"/>
      <c r="H320" s="68"/>
      <c r="I320" s="77">
        <f>IF(AND(ISNUMBER(I290),ISNUMBER(I308),ISNUMBER(I315),ISNUMBER(L403)),I290+I308+I315+L403,"")</f>
      </c>
      <c r="J320" s="355"/>
      <c r="K320" s="412"/>
      <c r="L320" s="413"/>
      <c r="M320" s="3"/>
    </row>
    <row r="321" spans="1:13" s="2" customFormat="1" ht="25.5" customHeight="1">
      <c r="A321" s="376">
        <f t="shared" si="12"/>
        <v>321</v>
      </c>
      <c r="B321" s="43"/>
      <c r="C321" s="149" t="s">
        <v>37</v>
      </c>
      <c r="D321" s="125">
        <f>I254</f>
      </c>
      <c r="E321" s="409"/>
      <c r="F321" s="410"/>
      <c r="G321" s="411"/>
      <c r="H321" s="126">
        <v>0.75</v>
      </c>
      <c r="I321" s="77">
        <f>IF(AND(ISNUMBER(D321),ISNUMBER(H321)),D321*H321,"")</f>
      </c>
      <c r="J321" s="332"/>
      <c r="K321" s="414"/>
      <c r="L321" s="415"/>
      <c r="M321" s="3"/>
    </row>
    <row r="322" spans="1:13" s="2" customFormat="1" ht="25.5" customHeight="1">
      <c r="A322" s="376">
        <f t="shared" si="12"/>
        <v>322</v>
      </c>
      <c r="B322" s="43"/>
      <c r="C322" s="173" t="s">
        <v>38</v>
      </c>
      <c r="D322" s="28"/>
      <c r="E322" s="112"/>
      <c r="F322" s="112"/>
      <c r="G322" s="112"/>
      <c r="H322" s="112"/>
      <c r="I322" s="370">
        <f>IF(AND(ISNUMBER(I320),ISNUMBER(I321)),MIN(I320,I321),"")</f>
      </c>
      <c r="J322" s="371"/>
      <c r="K322" s="416"/>
      <c r="L322" s="417"/>
      <c r="M322" s="3"/>
    </row>
    <row r="323" spans="1:13" s="2" customFormat="1" ht="23.25" customHeight="1">
      <c r="A323" s="376">
        <f t="shared" si="12"/>
        <v>323</v>
      </c>
      <c r="B323" s="64"/>
      <c r="C323" s="145"/>
      <c r="D323" s="34"/>
      <c r="E323" s="33"/>
      <c r="F323" s="32"/>
      <c r="G323" s="32"/>
      <c r="H323" s="32"/>
      <c r="I323" s="31"/>
      <c r="J323" s="31"/>
      <c r="K323" s="59"/>
      <c r="L323" s="202"/>
      <c r="M323" s="30"/>
    </row>
    <row r="324" spans="1:13" s="2" customFormat="1" ht="23.25" customHeight="1">
      <c r="A324" s="376">
        <f t="shared" si="12"/>
        <v>324</v>
      </c>
      <c r="B324" s="64" t="s">
        <v>209</v>
      </c>
      <c r="C324" s="145"/>
      <c r="D324" s="34"/>
      <c r="E324" s="33"/>
      <c r="F324" s="32"/>
      <c r="G324" s="32"/>
      <c r="H324" s="32"/>
      <c r="I324" s="31"/>
      <c r="J324" s="31"/>
      <c r="K324" s="59"/>
      <c r="L324" s="202"/>
      <c r="M324" s="30"/>
    </row>
    <row r="325" spans="1:13" s="2" customFormat="1" ht="51.75" customHeight="1">
      <c r="A325" s="376">
        <f t="shared" si="12"/>
        <v>325</v>
      </c>
      <c r="B325" s="4"/>
      <c r="C325" s="159"/>
      <c r="D325" s="9" t="s">
        <v>5</v>
      </c>
      <c r="E325" s="249"/>
      <c r="F325" s="16"/>
      <c r="G325" s="16"/>
      <c r="H325" s="15"/>
      <c r="I325" s="67" t="s">
        <v>27</v>
      </c>
      <c r="J325" s="274"/>
      <c r="K325" s="420" t="s">
        <v>2</v>
      </c>
      <c r="L325" s="420"/>
      <c r="M325" s="3"/>
    </row>
    <row r="326" spans="1:13" s="2" customFormat="1" ht="25.5" customHeight="1">
      <c r="A326" s="376">
        <f>A325+1</f>
        <v>326</v>
      </c>
      <c r="B326" s="4"/>
      <c r="C326" s="174" t="s">
        <v>39</v>
      </c>
      <c r="D326" s="127"/>
      <c r="E326" s="19"/>
      <c r="F326" s="18"/>
      <c r="G326" s="18"/>
      <c r="H326" s="17"/>
      <c r="I326" s="128"/>
      <c r="J326" s="369"/>
      <c r="K326" s="412"/>
      <c r="L326" s="413"/>
      <c r="M326" s="3"/>
    </row>
    <row r="327" spans="1:13" s="2" customFormat="1" ht="25.5" customHeight="1">
      <c r="A327" s="376">
        <f>A326+1</f>
        <v>327</v>
      </c>
      <c r="B327" s="4"/>
      <c r="C327" s="174" t="s">
        <v>82</v>
      </c>
      <c r="D327" s="14"/>
      <c r="E327" s="113"/>
      <c r="F327" s="114"/>
      <c r="G327" s="114"/>
      <c r="H327" s="15"/>
      <c r="I327" s="14"/>
      <c r="J327" s="362"/>
      <c r="K327" s="414"/>
      <c r="L327" s="415"/>
      <c r="M327" s="3"/>
    </row>
    <row r="328" spans="1:13" s="2" customFormat="1" ht="25.5" customHeight="1">
      <c r="A328" s="376">
        <f aca="true" t="shared" si="13" ref="A328:A389">A327+1</f>
        <v>328</v>
      </c>
      <c r="B328" s="4"/>
      <c r="C328" s="174" t="s">
        <v>81</v>
      </c>
      <c r="D328" s="115"/>
      <c r="E328" s="116"/>
      <c r="F328" s="117"/>
      <c r="G328" s="117"/>
      <c r="H328" s="17"/>
      <c r="I328" s="118"/>
      <c r="J328" s="363"/>
      <c r="K328" s="414"/>
      <c r="L328" s="415"/>
      <c r="M328" s="3"/>
    </row>
    <row r="329" spans="1:13" s="2" customFormat="1" ht="25.5" customHeight="1">
      <c r="A329" s="376">
        <f t="shared" si="13"/>
        <v>329</v>
      </c>
      <c r="B329" s="4"/>
      <c r="C329" s="309" t="s">
        <v>40</v>
      </c>
      <c r="D329" s="14"/>
      <c r="E329" s="113"/>
      <c r="F329" s="114"/>
      <c r="G329" s="114"/>
      <c r="H329" s="15"/>
      <c r="I329" s="14"/>
      <c r="J329" s="362"/>
      <c r="K329" s="414"/>
      <c r="L329" s="415"/>
      <c r="M329" s="3"/>
    </row>
    <row r="330" spans="1:13" s="2" customFormat="1" ht="25.5" customHeight="1">
      <c r="A330" s="376">
        <f t="shared" si="13"/>
        <v>330</v>
      </c>
      <c r="B330" s="4"/>
      <c r="C330" s="309" t="s">
        <v>30</v>
      </c>
      <c r="D330" s="14"/>
      <c r="E330" s="113"/>
      <c r="F330" s="114"/>
      <c r="G330" s="114"/>
      <c r="H330" s="15"/>
      <c r="I330" s="14"/>
      <c r="J330" s="362"/>
      <c r="K330" s="414"/>
      <c r="L330" s="415"/>
      <c r="M330" s="3"/>
    </row>
    <row r="331" spans="1:13" s="2" customFormat="1" ht="25.5" customHeight="1">
      <c r="A331" s="376">
        <f t="shared" si="13"/>
        <v>331</v>
      </c>
      <c r="B331" s="4" t="s">
        <v>62</v>
      </c>
      <c r="C331" s="309" t="s">
        <v>31</v>
      </c>
      <c r="D331" s="14"/>
      <c r="E331" s="113"/>
      <c r="F331" s="114"/>
      <c r="G331" s="114"/>
      <c r="H331" s="15"/>
      <c r="I331" s="14"/>
      <c r="J331" s="362"/>
      <c r="K331" s="414"/>
      <c r="L331" s="415"/>
      <c r="M331" s="3"/>
    </row>
    <row r="332" spans="1:13" s="2" customFormat="1" ht="25.5" customHeight="1">
      <c r="A332" s="376">
        <f t="shared" si="13"/>
        <v>332</v>
      </c>
      <c r="B332" s="4"/>
      <c r="C332" s="309" t="s">
        <v>32</v>
      </c>
      <c r="D332" s="14"/>
      <c r="E332" s="113"/>
      <c r="F332" s="114"/>
      <c r="G332" s="114"/>
      <c r="H332" s="15"/>
      <c r="I332" s="14"/>
      <c r="J332" s="362"/>
      <c r="K332" s="414"/>
      <c r="L332" s="415"/>
      <c r="M332" s="3"/>
    </row>
    <row r="333" spans="1:13" s="2" customFormat="1" ht="25.5" customHeight="1">
      <c r="A333" s="376">
        <f t="shared" si="13"/>
        <v>333</v>
      </c>
      <c r="B333" s="129"/>
      <c r="C333" s="309" t="s">
        <v>50</v>
      </c>
      <c r="D333" s="14"/>
      <c r="E333" s="113"/>
      <c r="F333" s="114"/>
      <c r="G333" s="114"/>
      <c r="H333" s="15"/>
      <c r="I333" s="14"/>
      <c r="J333" s="364"/>
      <c r="K333" s="416"/>
      <c r="L333" s="417"/>
      <c r="M333" s="3"/>
    </row>
    <row r="334" spans="1:13" s="2" customFormat="1" ht="23.25" customHeight="1">
      <c r="A334" s="376">
        <f t="shared" si="13"/>
        <v>334</v>
      </c>
      <c r="B334" s="4"/>
      <c r="C334" s="145"/>
      <c r="D334" s="34"/>
      <c r="E334" s="33"/>
      <c r="F334" s="32"/>
      <c r="G334" s="32"/>
      <c r="H334" s="32"/>
      <c r="I334" s="31"/>
      <c r="J334" s="31"/>
      <c r="K334" s="59"/>
      <c r="L334" s="394"/>
      <c r="M334" s="30"/>
    </row>
    <row r="335" spans="1:13" s="2" customFormat="1" ht="23.25" customHeight="1">
      <c r="A335" s="376">
        <f t="shared" si="13"/>
        <v>335</v>
      </c>
      <c r="B335" s="53" t="s">
        <v>196</v>
      </c>
      <c r="C335" s="144"/>
      <c r="D335" s="52"/>
      <c r="E335" s="51"/>
      <c r="F335" s="51"/>
      <c r="G335" s="51"/>
      <c r="H335" s="51"/>
      <c r="I335" s="52"/>
      <c r="J335" s="52"/>
      <c r="K335" s="283"/>
      <c r="L335" s="377"/>
      <c r="M335" s="50"/>
    </row>
    <row r="336" spans="1:13" s="2" customFormat="1" ht="23.25" customHeight="1">
      <c r="A336" s="376">
        <f t="shared" si="13"/>
        <v>336</v>
      </c>
      <c r="B336" s="4"/>
      <c r="C336" s="178"/>
      <c r="D336" s="130"/>
      <c r="E336" s="131"/>
      <c r="F336" s="132"/>
      <c r="G336" s="22"/>
      <c r="H336" s="22"/>
      <c r="I336" s="21"/>
      <c r="J336" s="21"/>
      <c r="K336" s="59"/>
      <c r="L336" s="202"/>
      <c r="M336" s="3"/>
    </row>
    <row r="337" spans="1:12" s="2" customFormat="1" ht="51.75" customHeight="1">
      <c r="A337" s="376">
        <f t="shared" si="13"/>
        <v>337</v>
      </c>
      <c r="B337" s="4"/>
      <c r="C337" s="159"/>
      <c r="D337" s="8" t="s">
        <v>198</v>
      </c>
      <c r="E337" s="8" t="s">
        <v>197</v>
      </c>
      <c r="F337" s="40"/>
      <c r="G337" s="209"/>
      <c r="H337" s="66" t="s">
        <v>10</v>
      </c>
      <c r="I337" s="67" t="s">
        <v>11</v>
      </c>
      <c r="J337" s="274"/>
      <c r="K337" s="284" t="s">
        <v>34</v>
      </c>
      <c r="L337" s="293" t="s">
        <v>27</v>
      </c>
    </row>
    <row r="338" spans="1:12" s="2" customFormat="1" ht="25.5" customHeight="1">
      <c r="A338" s="376">
        <f t="shared" si="13"/>
        <v>338</v>
      </c>
      <c r="B338" s="4"/>
      <c r="C338" s="151" t="s">
        <v>123</v>
      </c>
      <c r="D338" s="40"/>
      <c r="E338" s="40"/>
      <c r="F338" s="40"/>
      <c r="G338" s="40"/>
      <c r="H338" s="40"/>
      <c r="I338" s="40"/>
      <c r="J338" s="87"/>
      <c r="K338" s="133"/>
      <c r="L338" s="294"/>
    </row>
    <row r="339" spans="1:12" s="2" customFormat="1" ht="51.75" customHeight="1">
      <c r="A339" s="376">
        <f t="shared" si="13"/>
        <v>339</v>
      </c>
      <c r="B339" s="4"/>
      <c r="C339" s="189" t="s">
        <v>350</v>
      </c>
      <c r="D339" s="68"/>
      <c r="E339" s="68"/>
      <c r="F339" s="45"/>
      <c r="G339" s="45"/>
      <c r="H339" s="68"/>
      <c r="I339" s="68"/>
      <c r="J339" s="123"/>
      <c r="K339" s="68"/>
      <c r="L339" s="281"/>
    </row>
    <row r="340" spans="1:12" s="2" customFormat="1" ht="25.5" customHeight="1">
      <c r="A340" s="376">
        <f t="shared" si="13"/>
        <v>340</v>
      </c>
      <c r="B340" s="4"/>
      <c r="C340" s="155" t="s">
        <v>178</v>
      </c>
      <c r="D340" s="240"/>
      <c r="E340" s="240"/>
      <c r="F340" s="40"/>
      <c r="G340" s="40"/>
      <c r="H340" s="39">
        <v>0</v>
      </c>
      <c r="I340" s="38">
        <f>IF(AND(ISNUMBER(H340),ISNUMBER(E340)),H340*E340,"")</f>
      </c>
      <c r="J340" s="77"/>
      <c r="K340" s="285">
        <v>0</v>
      </c>
      <c r="L340" s="295">
        <f>IF(AND(ISNUMBER(K340),ISNUMBER(D340)),K340*D340,"")</f>
      </c>
    </row>
    <row r="341" spans="1:12" s="2" customFormat="1" ht="25.5" customHeight="1">
      <c r="A341" s="376">
        <f t="shared" si="13"/>
        <v>341</v>
      </c>
      <c r="B341" s="4"/>
      <c r="C341" s="179" t="s">
        <v>98</v>
      </c>
      <c r="D341" s="240"/>
      <c r="E341" s="240"/>
      <c r="F341" s="40"/>
      <c r="G341" s="40"/>
      <c r="H341" s="68"/>
      <c r="I341" s="68"/>
      <c r="J341" s="123"/>
      <c r="K341" s="191"/>
      <c r="L341" s="296"/>
    </row>
    <row r="342" spans="1:12" s="2" customFormat="1" ht="25.5" customHeight="1">
      <c r="A342" s="376">
        <f t="shared" si="13"/>
        <v>342</v>
      </c>
      <c r="B342" s="4"/>
      <c r="C342" s="205" t="s">
        <v>219</v>
      </c>
      <c r="D342" s="47" t="str">
        <f>IF((D341&lt;=D340),"Pass","Fail")</f>
        <v>Pass</v>
      </c>
      <c r="E342" s="47" t="str">
        <f>IF((E341&lt;=E340),"Pass","Fail")</f>
        <v>Pass</v>
      </c>
      <c r="F342" s="250"/>
      <c r="G342" s="250"/>
      <c r="H342" s="250"/>
      <c r="I342" s="254"/>
      <c r="J342" s="253"/>
      <c r="K342" s="191"/>
      <c r="L342" s="296"/>
    </row>
    <row r="343" spans="1:12" s="2" customFormat="1" ht="25.5" customHeight="1">
      <c r="A343" s="376">
        <f t="shared" si="13"/>
        <v>343</v>
      </c>
      <c r="B343" s="4"/>
      <c r="C343" s="155" t="s">
        <v>179</v>
      </c>
      <c r="D343" s="240"/>
      <c r="E343" s="240"/>
      <c r="F343" s="40"/>
      <c r="G343" s="40"/>
      <c r="H343" s="134"/>
      <c r="I343" s="70"/>
      <c r="J343" s="292"/>
      <c r="K343" s="285">
        <v>0.15</v>
      </c>
      <c r="L343" s="295">
        <f>IF(AND(ISNUMBER(K343),ISNUMBER(D343)),K343*D343,"")</f>
      </c>
    </row>
    <row r="344" spans="1:12" s="2" customFormat="1" ht="25.5" customHeight="1">
      <c r="A344" s="376">
        <f t="shared" si="13"/>
        <v>344</v>
      </c>
      <c r="B344" s="4"/>
      <c r="C344" s="180" t="s">
        <v>99</v>
      </c>
      <c r="D344" s="240"/>
      <c r="E344" s="240"/>
      <c r="F344" s="40"/>
      <c r="G344" s="40"/>
      <c r="H344" s="134"/>
      <c r="I344" s="70"/>
      <c r="J344" s="292"/>
      <c r="K344" s="191"/>
      <c r="L344" s="296"/>
    </row>
    <row r="345" spans="1:12" s="2" customFormat="1" ht="25.5" customHeight="1">
      <c r="A345" s="376">
        <f t="shared" si="13"/>
        <v>345</v>
      </c>
      <c r="B345" s="4"/>
      <c r="C345" s="206" t="s">
        <v>220</v>
      </c>
      <c r="D345" s="47" t="str">
        <f>IF((D344&lt;=D343),"Pass","Fail")</f>
        <v>Pass</v>
      </c>
      <c r="E345" s="47" t="str">
        <f>IF((E344&lt;=E343),"Pass","Fail")</f>
        <v>Pass</v>
      </c>
      <c r="F345" s="250"/>
      <c r="G345" s="250"/>
      <c r="H345" s="250"/>
      <c r="I345" s="254"/>
      <c r="J345" s="253"/>
      <c r="K345" s="191"/>
      <c r="L345" s="296"/>
    </row>
    <row r="346" spans="1:12" s="2" customFormat="1" ht="25.5" customHeight="1">
      <c r="A346" s="376">
        <f t="shared" si="13"/>
        <v>346</v>
      </c>
      <c r="B346" s="4"/>
      <c r="C346" s="155" t="s">
        <v>180</v>
      </c>
      <c r="D346" s="240"/>
      <c r="E346" s="240"/>
      <c r="F346" s="250"/>
      <c r="G346" s="250"/>
      <c r="H346" s="250"/>
      <c r="I346" s="254"/>
      <c r="J346" s="253"/>
      <c r="K346" s="285">
        <v>0.5</v>
      </c>
      <c r="L346" s="295">
        <f>IF(AND(ISNUMBER(K346),ISNUMBER(D346)),K346*D346,"")</f>
      </c>
    </row>
    <row r="347" spans="1:12" s="2" customFormat="1" ht="25.5" customHeight="1">
      <c r="A347" s="376">
        <f t="shared" si="13"/>
        <v>347</v>
      </c>
      <c r="B347" s="4"/>
      <c r="C347" s="180" t="s">
        <v>100</v>
      </c>
      <c r="D347" s="240"/>
      <c r="E347" s="240"/>
      <c r="F347" s="250"/>
      <c r="G347" s="250"/>
      <c r="H347" s="250"/>
      <c r="I347" s="254"/>
      <c r="J347" s="253"/>
      <c r="K347" s="45"/>
      <c r="L347" s="296"/>
    </row>
    <row r="348" spans="1:12" s="2" customFormat="1" ht="25.5" customHeight="1">
      <c r="A348" s="376">
        <f t="shared" si="13"/>
        <v>348</v>
      </c>
      <c r="B348" s="4"/>
      <c r="C348" s="206" t="s">
        <v>221</v>
      </c>
      <c r="D348" s="47" t="str">
        <f>IF((D347&lt;=D346),"Pass","Fail")</f>
        <v>Pass</v>
      </c>
      <c r="E348" s="47" t="str">
        <f>IF((E347&lt;=E346),"Pass","Fail")</f>
        <v>Pass</v>
      </c>
      <c r="F348" s="250"/>
      <c r="G348" s="250"/>
      <c r="H348" s="250"/>
      <c r="I348" s="254"/>
      <c r="J348" s="253"/>
      <c r="K348" s="45"/>
      <c r="L348" s="296"/>
    </row>
    <row r="349" spans="1:12" s="2" customFormat="1" ht="25.5" customHeight="1">
      <c r="A349" s="376">
        <f t="shared" si="13"/>
        <v>349</v>
      </c>
      <c r="B349" s="4"/>
      <c r="C349" s="155" t="s">
        <v>181</v>
      </c>
      <c r="D349" s="240"/>
      <c r="E349" s="240"/>
      <c r="F349" s="40"/>
      <c r="G349" s="40"/>
      <c r="H349" s="134"/>
      <c r="I349" s="70"/>
      <c r="J349" s="292"/>
      <c r="K349" s="285">
        <v>1</v>
      </c>
      <c r="L349" s="295">
        <f>IF(AND(ISNUMBER(K349),ISNUMBER(D349)),K349*D349,"")</f>
      </c>
    </row>
    <row r="350" spans="1:12" s="2" customFormat="1" ht="25.5" customHeight="1">
      <c r="A350" s="376">
        <f t="shared" si="13"/>
        <v>350</v>
      </c>
      <c r="B350" s="4"/>
      <c r="C350" s="180" t="s">
        <v>101</v>
      </c>
      <c r="D350" s="240"/>
      <c r="E350" s="240"/>
      <c r="F350" s="40"/>
      <c r="G350" s="40"/>
      <c r="H350" s="134"/>
      <c r="I350" s="70"/>
      <c r="J350" s="292"/>
      <c r="K350" s="70"/>
      <c r="L350" s="296"/>
    </row>
    <row r="351" spans="1:12" s="2" customFormat="1" ht="25.5" customHeight="1">
      <c r="A351" s="376">
        <f t="shared" si="13"/>
        <v>351</v>
      </c>
      <c r="B351" s="4"/>
      <c r="C351" s="206" t="s">
        <v>222</v>
      </c>
      <c r="D351" s="47" t="str">
        <f>IF((D350&lt;=D349),"Pass","Fail")</f>
        <v>Pass</v>
      </c>
      <c r="E351" s="47" t="str">
        <f>IF((E350&lt;=E349),"Pass","Fail")</f>
        <v>Pass</v>
      </c>
      <c r="F351" s="250"/>
      <c r="G351" s="250"/>
      <c r="H351" s="250"/>
      <c r="I351" s="254"/>
      <c r="J351" s="45"/>
      <c r="K351" s="254"/>
      <c r="L351" s="296"/>
    </row>
    <row r="352" spans="1:12" s="2" customFormat="1" ht="25.5" customHeight="1">
      <c r="A352" s="376">
        <f t="shared" si="13"/>
        <v>352</v>
      </c>
      <c r="B352" s="4"/>
      <c r="C352" s="155" t="s">
        <v>182</v>
      </c>
      <c r="D352" s="240"/>
      <c r="E352" s="240"/>
      <c r="F352" s="40"/>
      <c r="G352" s="40"/>
      <c r="H352" s="39">
        <v>0.15</v>
      </c>
      <c r="I352" s="38">
        <f>IF(AND(ISNUMBER(H352),ISNUMBER(E352)),H352*E352,"")</f>
      </c>
      <c r="J352" s="70"/>
      <c r="K352" s="297"/>
      <c r="L352" s="297"/>
    </row>
    <row r="353" spans="1:12" s="2" customFormat="1" ht="25.5" customHeight="1">
      <c r="A353" s="376">
        <f t="shared" si="13"/>
        <v>353</v>
      </c>
      <c r="B353" s="4"/>
      <c r="C353" s="180" t="s">
        <v>102</v>
      </c>
      <c r="D353" s="240"/>
      <c r="E353" s="240"/>
      <c r="F353" s="40"/>
      <c r="G353" s="40"/>
      <c r="H353" s="68"/>
      <c r="I353" s="68"/>
      <c r="J353" s="68"/>
      <c r="K353" s="297"/>
      <c r="L353" s="297"/>
    </row>
    <row r="354" spans="1:12" s="2" customFormat="1" ht="25.5" customHeight="1">
      <c r="A354" s="376">
        <f t="shared" si="13"/>
        <v>354</v>
      </c>
      <c r="B354" s="4"/>
      <c r="C354" s="206" t="s">
        <v>223</v>
      </c>
      <c r="D354" s="47" t="str">
        <f>IF((D353&lt;=D352),"Pass","Fail")</f>
        <v>Pass</v>
      </c>
      <c r="E354" s="47" t="str">
        <f>IF((E353&lt;=E352),"Pass","Fail")</f>
        <v>Pass</v>
      </c>
      <c r="F354" s="250"/>
      <c r="G354" s="250"/>
      <c r="H354" s="250"/>
      <c r="I354" s="254"/>
      <c r="J354" s="45"/>
      <c r="K354" s="297"/>
      <c r="L354" s="297"/>
    </row>
    <row r="355" spans="1:12" s="2" customFormat="1" ht="25.5" customHeight="1">
      <c r="A355" s="376">
        <f t="shared" si="13"/>
        <v>355</v>
      </c>
      <c r="B355" s="4"/>
      <c r="C355" s="155" t="s">
        <v>183</v>
      </c>
      <c r="D355" s="240"/>
      <c r="E355" s="240"/>
      <c r="F355" s="40"/>
      <c r="G355" s="40"/>
      <c r="H355" s="39">
        <v>0</v>
      </c>
      <c r="I355" s="38">
        <f>IF(AND(ISNUMBER(H355),ISNUMBER(E355)),H355*E355,"")</f>
      </c>
      <c r="J355" s="253"/>
      <c r="K355" s="285">
        <v>0</v>
      </c>
      <c r="L355" s="295">
        <f>IF(AND(ISNUMBER(K355),ISNUMBER(D355)),K355*D355,"")</f>
      </c>
    </row>
    <row r="356" spans="1:12" s="2" customFormat="1" ht="25.5" customHeight="1">
      <c r="A356" s="376">
        <f t="shared" si="13"/>
        <v>356</v>
      </c>
      <c r="B356" s="4"/>
      <c r="C356" s="180" t="s">
        <v>103</v>
      </c>
      <c r="D356" s="240"/>
      <c r="E356" s="240"/>
      <c r="F356" s="40"/>
      <c r="G356" s="40"/>
      <c r="H356" s="68"/>
      <c r="I356" s="68"/>
      <c r="J356" s="123"/>
      <c r="K356" s="68"/>
      <c r="L356" s="191"/>
    </row>
    <row r="357" spans="1:12" s="2" customFormat="1" ht="25.5" customHeight="1">
      <c r="A357" s="376">
        <f t="shared" si="13"/>
        <v>357</v>
      </c>
      <c r="B357" s="4"/>
      <c r="C357" s="206" t="s">
        <v>224</v>
      </c>
      <c r="D357" s="47" t="str">
        <f>IF((D356&lt;=D355),"Pass","Fail")</f>
        <v>Pass</v>
      </c>
      <c r="E357" s="47" t="str">
        <f>IF((E356&lt;=E355),"Pass","Fail")</f>
        <v>Pass</v>
      </c>
      <c r="F357" s="250"/>
      <c r="G357" s="250"/>
      <c r="H357" s="250"/>
      <c r="I357" s="254"/>
      <c r="J357" s="253"/>
      <c r="K357" s="45"/>
      <c r="L357" s="191"/>
    </row>
    <row r="358" spans="1:12" s="2" customFormat="1" ht="25.5" customHeight="1">
      <c r="A358" s="376">
        <f t="shared" si="13"/>
        <v>358</v>
      </c>
      <c r="B358" s="4"/>
      <c r="C358" s="155" t="s">
        <v>184</v>
      </c>
      <c r="D358" s="240"/>
      <c r="E358" s="240"/>
      <c r="F358" s="250"/>
      <c r="G358" s="250"/>
      <c r="H358" s="250"/>
      <c r="I358" s="254"/>
      <c r="J358" s="253"/>
      <c r="K358" s="285">
        <v>0.35</v>
      </c>
      <c r="L358" s="295">
        <f>IF(AND(ISNUMBER(K358),ISNUMBER(D358)),K358*D358,"")</f>
      </c>
    </row>
    <row r="359" spans="1:12" s="2" customFormat="1" ht="25.5" customHeight="1">
      <c r="A359" s="376">
        <f t="shared" si="13"/>
        <v>359</v>
      </c>
      <c r="B359" s="4"/>
      <c r="C359" s="180" t="s">
        <v>104</v>
      </c>
      <c r="D359" s="240"/>
      <c r="E359" s="240"/>
      <c r="F359" s="250"/>
      <c r="G359" s="250"/>
      <c r="H359" s="250"/>
      <c r="I359" s="254"/>
      <c r="J359" s="253"/>
      <c r="K359" s="45"/>
      <c r="L359" s="296"/>
    </row>
    <row r="360" spans="1:12" s="2" customFormat="1" ht="25.5" customHeight="1">
      <c r="A360" s="376">
        <f t="shared" si="13"/>
        <v>360</v>
      </c>
      <c r="B360" s="4"/>
      <c r="C360" s="206" t="s">
        <v>225</v>
      </c>
      <c r="D360" s="47" t="str">
        <f>IF((D359&lt;=D358),"Pass","Fail")</f>
        <v>Pass</v>
      </c>
      <c r="E360" s="47" t="str">
        <f>IF((E359&lt;=E358),"Pass","Fail")</f>
        <v>Pass</v>
      </c>
      <c r="F360" s="250"/>
      <c r="G360" s="250"/>
      <c r="H360" s="250"/>
      <c r="I360" s="254"/>
      <c r="J360" s="253"/>
      <c r="K360" s="45"/>
      <c r="L360" s="296"/>
    </row>
    <row r="361" spans="1:12" s="2" customFormat="1" ht="25.5" customHeight="1">
      <c r="A361" s="376">
        <f t="shared" si="13"/>
        <v>361</v>
      </c>
      <c r="B361" s="4"/>
      <c r="C361" s="155" t="s">
        <v>185</v>
      </c>
      <c r="D361" s="240"/>
      <c r="E361" s="240"/>
      <c r="F361" s="40"/>
      <c r="G361" s="40"/>
      <c r="H361" s="134"/>
      <c r="I361" s="70"/>
      <c r="J361" s="292"/>
      <c r="K361" s="285">
        <v>0.85</v>
      </c>
      <c r="L361" s="295">
        <f>IF(AND(ISNUMBER(K361),ISNUMBER(D361)),K361*D361,"")</f>
      </c>
    </row>
    <row r="362" spans="1:12" s="2" customFormat="1" ht="25.5" customHeight="1">
      <c r="A362" s="376">
        <f t="shared" si="13"/>
        <v>362</v>
      </c>
      <c r="B362" s="4"/>
      <c r="C362" s="180" t="s">
        <v>105</v>
      </c>
      <c r="D362" s="240"/>
      <c r="E362" s="240"/>
      <c r="F362" s="90"/>
      <c r="G362" s="90"/>
      <c r="H362" s="134"/>
      <c r="I362" s="70"/>
      <c r="J362" s="70"/>
      <c r="K362" s="70"/>
      <c r="L362" s="298"/>
    </row>
    <row r="363" spans="1:12" s="2" customFormat="1" ht="25.5" customHeight="1">
      <c r="A363" s="376">
        <f t="shared" si="13"/>
        <v>363</v>
      </c>
      <c r="B363" s="4"/>
      <c r="C363" s="206" t="s">
        <v>226</v>
      </c>
      <c r="D363" s="47" t="str">
        <f>IF((D362&lt;=D361),"Pass","Fail")</f>
        <v>Pass</v>
      </c>
      <c r="E363" s="47" t="str">
        <f>IF((E362&lt;=E361),"Pass","Fail")</f>
        <v>Pass</v>
      </c>
      <c r="F363" s="250"/>
      <c r="G363" s="250"/>
      <c r="H363" s="250"/>
      <c r="I363" s="254"/>
      <c r="J363" s="45"/>
      <c r="K363" s="45"/>
      <c r="L363" s="298"/>
    </row>
    <row r="364" spans="1:12" s="2" customFormat="1" ht="25.5" customHeight="1">
      <c r="A364" s="376">
        <f t="shared" si="13"/>
        <v>364</v>
      </c>
      <c r="B364" s="4"/>
      <c r="C364" s="155" t="s">
        <v>186</v>
      </c>
      <c r="D364" s="240"/>
      <c r="E364" s="240"/>
      <c r="F364" s="40"/>
      <c r="G364" s="40"/>
      <c r="H364" s="39">
        <v>0.5</v>
      </c>
      <c r="I364" s="38">
        <f>IF(AND(ISNUMBER(H364),ISNUMBER(E364)),H364*E364,"")</f>
      </c>
      <c r="J364" s="70"/>
      <c r="K364" s="70"/>
      <c r="L364" s="299"/>
    </row>
    <row r="365" spans="1:12" s="2" customFormat="1" ht="25.5" customHeight="1">
      <c r="A365" s="376">
        <f t="shared" si="13"/>
        <v>365</v>
      </c>
      <c r="B365" s="4"/>
      <c r="C365" s="180" t="s">
        <v>106</v>
      </c>
      <c r="D365" s="240"/>
      <c r="E365" s="240"/>
      <c r="F365" s="40"/>
      <c r="G365" s="40"/>
      <c r="H365" s="68"/>
      <c r="I365" s="68"/>
      <c r="J365" s="45"/>
      <c r="K365" s="45"/>
      <c r="L365" s="299"/>
    </row>
    <row r="366" spans="1:12" s="2" customFormat="1" ht="25.5" customHeight="1">
      <c r="A366" s="376">
        <f t="shared" si="13"/>
        <v>366</v>
      </c>
      <c r="B366" s="4"/>
      <c r="C366" s="206" t="s">
        <v>227</v>
      </c>
      <c r="D366" s="47" t="str">
        <f>IF((D365&lt;=D364),"Pass","Fail")</f>
        <v>Pass</v>
      </c>
      <c r="E366" s="47" t="str">
        <f>IF((E365&lt;=E364),"Pass","Fail")</f>
        <v>Pass</v>
      </c>
      <c r="F366" s="250"/>
      <c r="G366" s="250"/>
      <c r="H366" s="250"/>
      <c r="I366" s="254"/>
      <c r="J366" s="70"/>
      <c r="K366" s="70"/>
      <c r="L366" s="250"/>
    </row>
    <row r="367" spans="1:12" s="2" customFormat="1" ht="25.5" customHeight="1">
      <c r="A367" s="376">
        <f t="shared" si="13"/>
        <v>367</v>
      </c>
      <c r="B367" s="4"/>
      <c r="C367" s="325" t="s">
        <v>292</v>
      </c>
      <c r="D367" s="240"/>
      <c r="E367" s="240"/>
      <c r="F367" s="40"/>
      <c r="G367" s="40"/>
      <c r="H367" s="39">
        <v>0.35</v>
      </c>
      <c r="I367" s="38">
        <f>IF(AND(ISNUMBER(H367),ISNUMBER(E367)),H367*E367,"")</f>
      </c>
      <c r="J367" s="45"/>
      <c r="K367" s="45"/>
      <c r="L367" s="250"/>
    </row>
    <row r="368" spans="1:12" s="2" customFormat="1" ht="25.5" customHeight="1">
      <c r="A368" s="376">
        <f t="shared" si="13"/>
        <v>368</v>
      </c>
      <c r="B368" s="4"/>
      <c r="C368" s="180" t="s">
        <v>293</v>
      </c>
      <c r="D368" s="240"/>
      <c r="E368" s="240"/>
      <c r="F368" s="40"/>
      <c r="G368" s="40"/>
      <c r="H368" s="68"/>
      <c r="I368" s="68"/>
      <c r="J368" s="70"/>
      <c r="K368" s="70"/>
      <c r="L368" s="250"/>
    </row>
    <row r="369" spans="1:12" s="2" customFormat="1" ht="25.5" customHeight="1">
      <c r="A369" s="376">
        <f t="shared" si="13"/>
        <v>369</v>
      </c>
      <c r="B369" s="4"/>
      <c r="C369" s="206" t="s">
        <v>228</v>
      </c>
      <c r="D369" s="47" t="str">
        <f>IF((D368&lt;=D367),"Pass","Fail")</f>
        <v>Pass</v>
      </c>
      <c r="E369" s="47" t="str">
        <f>IF((E368&lt;=E367),"Pass","Fail")</f>
        <v>Pass</v>
      </c>
      <c r="F369" s="250"/>
      <c r="G369" s="250"/>
      <c r="H369" s="250"/>
      <c r="I369" s="254"/>
      <c r="J369" s="45"/>
      <c r="K369" s="45"/>
      <c r="L369" s="250"/>
    </row>
    <row r="370" spans="1:12" s="2" customFormat="1" ht="25.5" customHeight="1">
      <c r="A370" s="376">
        <f t="shared" si="13"/>
        <v>370</v>
      </c>
      <c r="B370" s="4"/>
      <c r="C370" s="325" t="s">
        <v>294</v>
      </c>
      <c r="D370" s="240"/>
      <c r="E370" s="240"/>
      <c r="F370" s="250"/>
      <c r="G370" s="250"/>
      <c r="H370" s="39">
        <v>0</v>
      </c>
      <c r="I370" s="38">
        <f>IF(AND(ISNUMBER(H370),ISNUMBER(E370)),H370*E370,"")</f>
      </c>
      <c r="J370" s="45"/>
      <c r="K370" s="285">
        <v>0</v>
      </c>
      <c r="L370" s="295">
        <f>IF(AND(ISNUMBER(K370),ISNUMBER(D370)),K370*D370,"")</f>
      </c>
    </row>
    <row r="371" spans="1:12" s="2" customFormat="1" ht="25.5" customHeight="1">
      <c r="A371" s="376">
        <f t="shared" si="13"/>
        <v>371</v>
      </c>
      <c r="B371" s="4"/>
      <c r="C371" s="180" t="s">
        <v>295</v>
      </c>
      <c r="D371" s="240"/>
      <c r="E371" s="240"/>
      <c r="F371" s="250"/>
      <c r="G371" s="250"/>
      <c r="H371" s="250"/>
      <c r="I371" s="254"/>
      <c r="J371" s="45"/>
      <c r="K371" s="45"/>
      <c r="L371" s="250"/>
    </row>
    <row r="372" spans="1:12" s="2" customFormat="1" ht="25.5" customHeight="1">
      <c r="A372" s="376">
        <f t="shared" si="13"/>
        <v>372</v>
      </c>
      <c r="B372" s="4"/>
      <c r="C372" s="206" t="s">
        <v>229</v>
      </c>
      <c r="D372" s="47" t="str">
        <f>IF((D371&lt;=D370),"Pass","Fail")</f>
        <v>Pass</v>
      </c>
      <c r="E372" s="47" t="str">
        <f>IF((E371&lt;=E370),"Pass","Fail")</f>
        <v>Pass</v>
      </c>
      <c r="F372" s="250"/>
      <c r="G372" s="250"/>
      <c r="H372" s="250"/>
      <c r="I372" s="254"/>
      <c r="J372" s="45"/>
      <c r="K372" s="45"/>
      <c r="L372" s="250"/>
    </row>
    <row r="373" spans="1:12" s="2" customFormat="1" ht="25.5" customHeight="1">
      <c r="A373" s="376">
        <f t="shared" si="13"/>
        <v>373</v>
      </c>
      <c r="B373" s="4"/>
      <c r="C373" s="325" t="s">
        <v>296</v>
      </c>
      <c r="D373" s="240"/>
      <c r="E373" s="240"/>
      <c r="F373" s="40"/>
      <c r="G373" s="90"/>
      <c r="H373" s="250"/>
      <c r="I373" s="254"/>
      <c r="J373" s="45"/>
      <c r="K373" s="285">
        <v>0.5</v>
      </c>
      <c r="L373" s="295">
        <f>IF(AND(ISNUMBER(K373),ISNUMBER(D373)),K373*D373,"")</f>
      </c>
    </row>
    <row r="374" spans="1:12" s="2" customFormat="1" ht="25.5" customHeight="1">
      <c r="A374" s="376">
        <f t="shared" si="13"/>
        <v>374</v>
      </c>
      <c r="B374" s="4"/>
      <c r="C374" s="180" t="s">
        <v>297</v>
      </c>
      <c r="D374" s="240"/>
      <c r="E374" s="240"/>
      <c r="F374" s="90"/>
      <c r="G374" s="90"/>
      <c r="H374" s="250"/>
      <c r="I374" s="254"/>
      <c r="J374" s="45"/>
      <c r="K374" s="45"/>
      <c r="L374" s="250"/>
    </row>
    <row r="375" spans="1:12" s="2" customFormat="1" ht="25.5" customHeight="1">
      <c r="A375" s="376">
        <f t="shared" si="13"/>
        <v>375</v>
      </c>
      <c r="B375" s="4"/>
      <c r="C375" s="206" t="s">
        <v>230</v>
      </c>
      <c r="D375" s="47" t="str">
        <f>IF((D374&lt;=D373),"Pass","Fail")</f>
        <v>Pass</v>
      </c>
      <c r="E375" s="47" t="str">
        <f>IF((E374&lt;=E373),"Pass","Fail")</f>
        <v>Pass</v>
      </c>
      <c r="F375" s="250"/>
      <c r="G375" s="250"/>
      <c r="H375" s="250"/>
      <c r="I375" s="254"/>
      <c r="J375" s="45"/>
      <c r="K375" s="45"/>
      <c r="L375" s="298"/>
    </row>
    <row r="376" spans="1:12" s="2" customFormat="1" ht="25.5" customHeight="1">
      <c r="A376" s="376">
        <f t="shared" si="13"/>
        <v>376</v>
      </c>
      <c r="B376" s="4"/>
      <c r="C376" s="325" t="s">
        <v>298</v>
      </c>
      <c r="D376" s="240"/>
      <c r="E376" s="240"/>
      <c r="F376" s="90"/>
      <c r="G376" s="90"/>
      <c r="H376" s="39">
        <v>1</v>
      </c>
      <c r="I376" s="38">
        <f>IF(AND(ISNUMBER(H376),ISNUMBER(E376)),H376*E376,"")</f>
      </c>
      <c r="J376" s="45"/>
      <c r="K376" s="45"/>
      <c r="L376" s="299"/>
    </row>
    <row r="377" spans="1:12" s="2" customFormat="1" ht="25.5" customHeight="1">
      <c r="A377" s="376">
        <f t="shared" si="13"/>
        <v>377</v>
      </c>
      <c r="B377" s="4"/>
      <c r="C377" s="180" t="s">
        <v>299</v>
      </c>
      <c r="D377" s="240"/>
      <c r="E377" s="240"/>
      <c r="F377" s="90"/>
      <c r="G377" s="90"/>
      <c r="H377" s="68"/>
      <c r="I377" s="68"/>
      <c r="J377" s="45"/>
      <c r="K377" s="45"/>
      <c r="L377" s="297"/>
    </row>
    <row r="378" spans="1:12" s="2" customFormat="1" ht="25.5" customHeight="1">
      <c r="A378" s="376">
        <f t="shared" si="13"/>
        <v>378</v>
      </c>
      <c r="B378" s="4"/>
      <c r="C378" s="206" t="s">
        <v>231</v>
      </c>
      <c r="D378" s="47" t="str">
        <f>IF((D377&lt;=D376),"Pass","Fail")</f>
        <v>Pass</v>
      </c>
      <c r="E378" s="47" t="str">
        <f>IF((E377&lt;=E376),"Pass","Fail")</f>
        <v>Pass</v>
      </c>
      <c r="F378" s="250"/>
      <c r="G378" s="250"/>
      <c r="H378" s="250"/>
      <c r="I378" s="254"/>
      <c r="J378" s="45"/>
      <c r="K378" s="45"/>
      <c r="L378" s="297"/>
    </row>
    <row r="379" spans="1:12" s="2" customFormat="1" ht="25.5" customHeight="1">
      <c r="A379" s="376">
        <f t="shared" si="13"/>
        <v>379</v>
      </c>
      <c r="B379" s="4"/>
      <c r="C379" s="325" t="s">
        <v>300</v>
      </c>
      <c r="D379" s="240"/>
      <c r="E379" s="240"/>
      <c r="F379" s="90"/>
      <c r="G379" s="90"/>
      <c r="H379" s="39">
        <v>0.85</v>
      </c>
      <c r="I379" s="38">
        <f>IF(AND(ISNUMBER(H379),ISNUMBER(E379)),H379*E379,"")</f>
      </c>
      <c r="J379" s="45"/>
      <c r="K379" s="45"/>
      <c r="L379" s="297"/>
    </row>
    <row r="380" spans="1:12" s="2" customFormat="1" ht="25.5" customHeight="1">
      <c r="A380" s="376">
        <f t="shared" si="13"/>
        <v>380</v>
      </c>
      <c r="B380" s="4"/>
      <c r="C380" s="180" t="s">
        <v>301</v>
      </c>
      <c r="D380" s="240"/>
      <c r="E380" s="240"/>
      <c r="F380" s="90"/>
      <c r="G380" s="90"/>
      <c r="H380" s="68"/>
      <c r="I380" s="68"/>
      <c r="J380" s="45"/>
      <c r="K380" s="45"/>
      <c r="L380" s="297"/>
    </row>
    <row r="381" spans="1:12" s="2" customFormat="1" ht="25.5" customHeight="1">
      <c r="A381" s="376">
        <f t="shared" si="13"/>
        <v>381</v>
      </c>
      <c r="B381" s="4"/>
      <c r="C381" s="206" t="s">
        <v>232</v>
      </c>
      <c r="D381" s="47" t="str">
        <f>IF((D380&lt;=D379),"Pass","Fail")</f>
        <v>Pass</v>
      </c>
      <c r="E381" s="47" t="str">
        <f>IF((E380&lt;=E379),"Pass","Fail")</f>
        <v>Pass</v>
      </c>
      <c r="F381" s="250"/>
      <c r="G381" s="250"/>
      <c r="H381" s="250"/>
      <c r="I381" s="254"/>
      <c r="J381" s="45"/>
      <c r="K381" s="45"/>
      <c r="L381" s="297"/>
    </row>
    <row r="382" spans="1:12" s="2" customFormat="1" ht="25.5" customHeight="1">
      <c r="A382" s="376">
        <f t="shared" si="13"/>
        <v>382</v>
      </c>
      <c r="B382" s="4"/>
      <c r="C382" s="325" t="s">
        <v>302</v>
      </c>
      <c r="D382" s="240"/>
      <c r="E382" s="240"/>
      <c r="F382" s="90"/>
      <c r="G382" s="90"/>
      <c r="H382" s="39">
        <v>0.5</v>
      </c>
      <c r="I382" s="38">
        <f>IF(AND(ISNUMBER(H382),ISNUMBER(E382)),H382*E382,"")</f>
      </c>
      <c r="J382" s="45"/>
      <c r="K382" s="45"/>
      <c r="L382" s="297"/>
    </row>
    <row r="383" spans="1:12" s="2" customFormat="1" ht="25.5" customHeight="1">
      <c r="A383" s="376">
        <f t="shared" si="13"/>
        <v>383</v>
      </c>
      <c r="B383" s="4"/>
      <c r="C383" s="180" t="s">
        <v>303</v>
      </c>
      <c r="D383" s="240"/>
      <c r="E383" s="240"/>
      <c r="F383" s="90"/>
      <c r="G383" s="90"/>
      <c r="H383" s="68"/>
      <c r="I383" s="68"/>
      <c r="J383" s="45"/>
      <c r="K383" s="45"/>
      <c r="L383" s="300"/>
    </row>
    <row r="384" spans="1:12" s="2" customFormat="1" ht="25.5" customHeight="1">
      <c r="A384" s="376">
        <f t="shared" si="13"/>
        <v>384</v>
      </c>
      <c r="B384" s="4"/>
      <c r="C384" s="206" t="s">
        <v>291</v>
      </c>
      <c r="D384" s="47" t="str">
        <f>IF((D383&lt;=D382),"Pass","Fail")</f>
        <v>Pass</v>
      </c>
      <c r="E384" s="47" t="str">
        <f>IF((E383&lt;=E382),"Pass","Fail")</f>
        <v>Pass</v>
      </c>
      <c r="F384" s="250"/>
      <c r="G384" s="250"/>
      <c r="H384" s="250"/>
      <c r="I384" s="254"/>
      <c r="J384" s="45"/>
      <c r="K384" s="45"/>
      <c r="L384" s="300"/>
    </row>
    <row r="385" spans="1:12" s="2" customFormat="1" ht="51.75" customHeight="1">
      <c r="A385" s="376">
        <f t="shared" si="13"/>
        <v>385</v>
      </c>
      <c r="B385" s="4"/>
      <c r="C385" s="325" t="s">
        <v>304</v>
      </c>
      <c r="D385" s="240"/>
      <c r="E385" s="240"/>
      <c r="F385" s="90"/>
      <c r="G385" s="90"/>
      <c r="H385" s="39">
        <v>0</v>
      </c>
      <c r="I385" s="38">
        <f>IF(AND(ISNUMBER(H385),ISNUMBER(E385)),H385*E385,"")</f>
      </c>
      <c r="J385" s="45"/>
      <c r="K385" s="285">
        <v>0</v>
      </c>
      <c r="L385" s="295">
        <f>IF(AND(ISNUMBER(K385),ISNUMBER(D385)),K385*D385,"")</f>
      </c>
    </row>
    <row r="386" spans="1:12" s="2" customFormat="1" ht="51.75" customHeight="1">
      <c r="A386" s="376">
        <f t="shared" si="13"/>
        <v>386</v>
      </c>
      <c r="B386" s="4"/>
      <c r="C386" s="189" t="s">
        <v>351</v>
      </c>
      <c r="D386" s="68"/>
      <c r="E386" s="68"/>
      <c r="F386" s="45"/>
      <c r="G386" s="45"/>
      <c r="H386" s="68"/>
      <c r="I386" s="68"/>
      <c r="J386" s="45"/>
      <c r="K386" s="45"/>
      <c r="L386" s="301"/>
    </row>
    <row r="387" spans="1:12" s="2" customFormat="1" ht="25.5" customHeight="1">
      <c r="A387" s="376">
        <f t="shared" si="13"/>
        <v>387</v>
      </c>
      <c r="B387" s="4"/>
      <c r="C387" s="325" t="s">
        <v>305</v>
      </c>
      <c r="D387" s="240"/>
      <c r="E387" s="240"/>
      <c r="F387" s="40"/>
      <c r="G387" s="40"/>
      <c r="H387" s="39">
        <v>0</v>
      </c>
      <c r="I387" s="38">
        <f>IF(AND(ISNUMBER(H387),ISNUMBER(E387)),H387*E387,"")</f>
      </c>
      <c r="J387" s="45"/>
      <c r="K387" s="285">
        <v>0</v>
      </c>
      <c r="L387" s="295">
        <f>IF(AND(ISNUMBER(K387),ISNUMBER(D387)),K387*D387,"")</f>
      </c>
    </row>
    <row r="388" spans="1:12" s="2" customFormat="1" ht="25.5" customHeight="1">
      <c r="A388" s="376">
        <f t="shared" si="13"/>
        <v>388</v>
      </c>
      <c r="B388" s="4"/>
      <c r="C388" s="325" t="s">
        <v>306</v>
      </c>
      <c r="D388" s="240"/>
      <c r="E388" s="240"/>
      <c r="F388" s="40"/>
      <c r="G388" s="40"/>
      <c r="H388" s="134"/>
      <c r="I388" s="70"/>
      <c r="J388" s="45"/>
      <c r="K388" s="285">
        <v>0</v>
      </c>
      <c r="L388" s="295">
        <f>IF(AND(ISNUMBER(K388),ISNUMBER(D388)),K388*D388,"")</f>
      </c>
    </row>
    <row r="389" spans="1:12" s="2" customFormat="1" ht="25.5" customHeight="1">
      <c r="A389" s="376">
        <f t="shared" si="13"/>
        <v>389</v>
      </c>
      <c r="B389" s="4"/>
      <c r="C389" s="325" t="s">
        <v>307</v>
      </c>
      <c r="D389" s="240"/>
      <c r="E389" s="240"/>
      <c r="F389" s="40"/>
      <c r="G389" s="40"/>
      <c r="H389" s="134"/>
      <c r="I389" s="70"/>
      <c r="J389" s="45"/>
      <c r="K389" s="285">
        <v>0</v>
      </c>
      <c r="L389" s="295">
        <f>IF(AND(ISNUMBER(K389),ISNUMBER(D389)),K389*D389,"")</f>
      </c>
    </row>
    <row r="390" spans="1:12" s="2" customFormat="1" ht="25.5" customHeight="1">
      <c r="A390" s="376">
        <f aca="true" t="shared" si="14" ref="A390:A414">A389+1</f>
        <v>390</v>
      </c>
      <c r="B390" s="4"/>
      <c r="C390" s="325" t="s">
        <v>308</v>
      </c>
      <c r="D390" s="240"/>
      <c r="E390" s="240"/>
      <c r="F390" s="40"/>
      <c r="G390" s="40"/>
      <c r="H390" s="134"/>
      <c r="I390" s="70"/>
      <c r="J390" s="45"/>
      <c r="K390" s="285">
        <v>0</v>
      </c>
      <c r="L390" s="295">
        <f>IF(AND(ISNUMBER(K390),ISNUMBER(D390)),K390*D390,"")</f>
      </c>
    </row>
    <row r="391" spans="1:12" s="2" customFormat="1" ht="25.5" customHeight="1">
      <c r="A391" s="376">
        <f t="shared" si="14"/>
        <v>391</v>
      </c>
      <c r="B391" s="4"/>
      <c r="C391" s="325" t="s">
        <v>309</v>
      </c>
      <c r="D391" s="240"/>
      <c r="E391" s="240"/>
      <c r="F391" s="40"/>
      <c r="G391" s="40"/>
      <c r="H391" s="39">
        <v>0.15</v>
      </c>
      <c r="I391" s="38">
        <f>IF(AND(ISNUMBER(H391),ISNUMBER(E391)),H391*E391,"")</f>
      </c>
      <c r="J391" s="45"/>
      <c r="K391" s="45"/>
      <c r="L391" s="297"/>
    </row>
    <row r="392" spans="1:12" s="2" customFormat="1" ht="25.5" customHeight="1">
      <c r="A392" s="376">
        <f t="shared" si="14"/>
        <v>392</v>
      </c>
      <c r="B392" s="4"/>
      <c r="C392" s="325" t="s">
        <v>310</v>
      </c>
      <c r="D392" s="240"/>
      <c r="E392" s="240"/>
      <c r="F392" s="40"/>
      <c r="G392" s="40"/>
      <c r="H392" s="39">
        <v>0</v>
      </c>
      <c r="I392" s="38">
        <f>IF(AND(ISNUMBER(H392),ISNUMBER(E392)),H392*E392,"")</f>
      </c>
      <c r="J392" s="45"/>
      <c r="K392" s="285">
        <v>0</v>
      </c>
      <c r="L392" s="295">
        <f>IF(AND(ISNUMBER(K392),ISNUMBER(D392)),K392*D392,"")</f>
      </c>
    </row>
    <row r="393" spans="1:12" s="2" customFormat="1" ht="25.5" customHeight="1">
      <c r="A393" s="376">
        <f t="shared" si="14"/>
        <v>393</v>
      </c>
      <c r="B393" s="4"/>
      <c r="C393" s="325" t="s">
        <v>311</v>
      </c>
      <c r="D393" s="240"/>
      <c r="E393" s="240"/>
      <c r="F393" s="40"/>
      <c r="G393" s="40"/>
      <c r="H393" s="134"/>
      <c r="I393" s="70"/>
      <c r="J393" s="45"/>
      <c r="K393" s="285">
        <v>0</v>
      </c>
      <c r="L393" s="295">
        <f>IF(AND(ISNUMBER(K393),ISNUMBER(D393)),K393*D393,"")</f>
      </c>
    </row>
    <row r="394" spans="1:12" s="2" customFormat="1" ht="25.5" customHeight="1">
      <c r="A394" s="376">
        <f t="shared" si="14"/>
        <v>394</v>
      </c>
      <c r="B394" s="4"/>
      <c r="C394" s="325" t="s">
        <v>312</v>
      </c>
      <c r="D394" s="240"/>
      <c r="E394" s="240"/>
      <c r="F394" s="40"/>
      <c r="G394" s="40"/>
      <c r="H394" s="134"/>
      <c r="I394" s="70"/>
      <c r="J394" s="45"/>
      <c r="K394" s="285">
        <v>0</v>
      </c>
      <c r="L394" s="295">
        <f>IF(AND(ISNUMBER(K394),ISNUMBER(D394)),K394*D394,"")</f>
      </c>
    </row>
    <row r="395" spans="1:12" s="2" customFormat="1" ht="25.5" customHeight="1">
      <c r="A395" s="376">
        <f t="shared" si="14"/>
        <v>395</v>
      </c>
      <c r="B395" s="4"/>
      <c r="C395" s="325" t="s">
        <v>313</v>
      </c>
      <c r="D395" s="240"/>
      <c r="E395" s="240"/>
      <c r="F395" s="40"/>
      <c r="G395" s="40"/>
      <c r="H395" s="39">
        <v>0.5</v>
      </c>
      <c r="I395" s="38">
        <f>IF(AND(ISNUMBER(H395),ISNUMBER(E395)),H395*E395,"")</f>
      </c>
      <c r="J395" s="45"/>
      <c r="K395" s="45"/>
      <c r="L395" s="297"/>
    </row>
    <row r="396" spans="1:12" s="2" customFormat="1" ht="25.5" customHeight="1">
      <c r="A396" s="376">
        <f t="shared" si="14"/>
        <v>396</v>
      </c>
      <c r="B396" s="4"/>
      <c r="C396" s="325" t="s">
        <v>314</v>
      </c>
      <c r="D396" s="240"/>
      <c r="E396" s="240"/>
      <c r="F396" s="40"/>
      <c r="G396" s="40"/>
      <c r="H396" s="39">
        <v>0.35</v>
      </c>
      <c r="I396" s="38">
        <f>IF(AND(ISNUMBER(H396),ISNUMBER(E396)),H396*E396,"")</f>
      </c>
      <c r="J396" s="45"/>
      <c r="K396" s="45"/>
      <c r="L396" s="297"/>
    </row>
    <row r="397" spans="1:12" s="2" customFormat="1" ht="25.5" customHeight="1">
      <c r="A397" s="376">
        <f t="shared" si="14"/>
        <v>397</v>
      </c>
      <c r="B397" s="4"/>
      <c r="C397" s="325" t="s">
        <v>315</v>
      </c>
      <c r="D397" s="240"/>
      <c r="E397" s="240"/>
      <c r="F397" s="40"/>
      <c r="G397" s="40"/>
      <c r="H397" s="39">
        <v>0</v>
      </c>
      <c r="I397" s="38">
        <f>IF(AND(ISNUMBER(H397),ISNUMBER(E397)),H397*E397,"")</f>
      </c>
      <c r="J397" s="45"/>
      <c r="K397" s="285">
        <v>0</v>
      </c>
      <c r="L397" s="295">
        <f>IF(AND(ISNUMBER(K397),ISNUMBER(D397)),K397*D397,"")</f>
      </c>
    </row>
    <row r="398" spans="1:12" s="2" customFormat="1" ht="25.5" customHeight="1">
      <c r="A398" s="376">
        <f t="shared" si="14"/>
        <v>398</v>
      </c>
      <c r="B398" s="4"/>
      <c r="C398" s="325" t="s">
        <v>316</v>
      </c>
      <c r="D398" s="240"/>
      <c r="E398" s="240"/>
      <c r="F398" s="40"/>
      <c r="G398" s="40"/>
      <c r="H398" s="134"/>
      <c r="I398" s="70"/>
      <c r="J398" s="45"/>
      <c r="K398" s="285">
        <v>0</v>
      </c>
      <c r="L398" s="295">
        <f>IF(AND(ISNUMBER(K398),ISNUMBER(D398)),K398*D398,"")</f>
      </c>
    </row>
    <row r="399" spans="1:12" s="2" customFormat="1" ht="25.5" customHeight="1">
      <c r="A399" s="376">
        <f t="shared" si="14"/>
        <v>399</v>
      </c>
      <c r="B399" s="4"/>
      <c r="C399" s="325" t="s">
        <v>317</v>
      </c>
      <c r="D399" s="240"/>
      <c r="E399" s="240"/>
      <c r="F399" s="90"/>
      <c r="G399" s="90"/>
      <c r="H399" s="39">
        <v>1</v>
      </c>
      <c r="I399" s="38">
        <f>IF(AND(ISNUMBER(H399),ISNUMBER(E399)),H399*E399,"")</f>
      </c>
      <c r="J399" s="45"/>
      <c r="K399" s="45"/>
      <c r="L399" s="297"/>
    </row>
    <row r="400" spans="1:12" s="2" customFormat="1" ht="25.5" customHeight="1">
      <c r="A400" s="376">
        <f t="shared" si="14"/>
        <v>400</v>
      </c>
      <c r="B400" s="4" t="s">
        <v>62</v>
      </c>
      <c r="C400" s="325" t="s">
        <v>318</v>
      </c>
      <c r="D400" s="240"/>
      <c r="E400" s="240"/>
      <c r="F400" s="90"/>
      <c r="G400" s="90"/>
      <c r="H400" s="39">
        <v>0.85</v>
      </c>
      <c r="I400" s="38">
        <f>IF(AND(ISNUMBER(H400),ISNUMBER(E400)),H400*E400,"")</f>
      </c>
      <c r="J400" s="45"/>
      <c r="K400" s="45"/>
      <c r="L400" s="297"/>
    </row>
    <row r="401" spans="1:12" s="2" customFormat="1" ht="25.5" customHeight="1">
      <c r="A401" s="376">
        <f t="shared" si="14"/>
        <v>401</v>
      </c>
      <c r="B401" s="4"/>
      <c r="C401" s="325" t="s">
        <v>319</v>
      </c>
      <c r="D401" s="240"/>
      <c r="E401" s="240"/>
      <c r="F401" s="90"/>
      <c r="G401" s="90"/>
      <c r="H401" s="39">
        <v>0.5</v>
      </c>
      <c r="I401" s="38">
        <f>IF(AND(ISNUMBER(H401),ISNUMBER(E401)),H401*E401,"")</f>
      </c>
      <c r="J401" s="45"/>
      <c r="K401" s="45"/>
      <c r="L401" s="297"/>
    </row>
    <row r="402" spans="1:12" s="2" customFormat="1" ht="51.75" customHeight="1">
      <c r="A402" s="376">
        <f t="shared" si="14"/>
        <v>402</v>
      </c>
      <c r="B402" s="4"/>
      <c r="C402" s="325" t="s">
        <v>320</v>
      </c>
      <c r="D402" s="240"/>
      <c r="E402" s="240"/>
      <c r="F402" s="90"/>
      <c r="G402" s="90"/>
      <c r="H402" s="39">
        <v>0</v>
      </c>
      <c r="I402" s="38">
        <f>IF(AND(ISNUMBER(H402),ISNUMBER(E402)),H402*E402,"")</f>
      </c>
      <c r="J402" s="45"/>
      <c r="K402" s="285">
        <v>0</v>
      </c>
      <c r="L402" s="295">
        <f>IF(AND(ISNUMBER(K402),ISNUMBER(D402)),K402*D402,"")</f>
      </c>
    </row>
    <row r="403" spans="1:12" s="2" customFormat="1" ht="25.5" customHeight="1">
      <c r="A403" s="376">
        <f t="shared" si="14"/>
        <v>403</v>
      </c>
      <c r="B403" s="4"/>
      <c r="C403" s="155" t="s">
        <v>124</v>
      </c>
      <c r="D403" s="423"/>
      <c r="E403" s="424"/>
      <c r="F403" s="424"/>
      <c r="G403" s="424"/>
      <c r="H403" s="425"/>
      <c r="I403" s="135">
        <f>IF(AND(ISNUMBER(I340),ISNUMBER(I352),ISNUMBER(I355),ISNUMBER(I364),ISNUMBER(I367),ISNUMBER(I370),ISNUMBER(I376),ISNUMBER(I379),ISNUMBER(I382),ISNUMBER(I385),ISNUMBER(I387),ISNUMBER(I391),ISNUMBER(I392),ISNUMBER(I395),ISNUMBER(I396),ISNUMBER(I397),ISNUMBER(I399),ISNUMBER(I400),ISNUMBER(I401),ISNUMBER(I402)),SUM(I340+I352+I355+I364+I367+I370+I376+I379+I382+I385+I387+I391+I392+I395+I396+I397+I399+I400+I401+I402),"")</f>
      </c>
      <c r="J403" s="45"/>
      <c r="K403" s="45"/>
      <c r="L403" s="302">
        <f>IF(AND(ISNUMBER(L340),ISNUMBER(L343),ISNUMBER(L346),ISNUMBER(L349),ISNUMBER(L355),ISNUMBER(L358),ISNUMBER(L361),ISNUMBER(L370),ISNUMBER(L373),ISNUMBER(L385),ISNUMBER(L387),ISNUMBER(L388),ISNUMBER(L389),ISNUMBER(L390),ISNUMBER(L392),ISNUMBER(L393),ISNUMBER(L394),ISNUMBER(L397),ISNUMBER(L398),ISNUMBER(L402)),L340+L343+L346+L349+L355+L358+L361+L370+L373+L385+L387+L388+L389+L390+L392+L393+L394+L397+L398+L402,"")</f>
      </c>
    </row>
    <row r="404" spans="1:12" s="2" customFormat="1" ht="26.25">
      <c r="A404" s="376">
        <f t="shared" si="14"/>
        <v>404</v>
      </c>
      <c r="B404" s="4"/>
      <c r="C404" s="168"/>
      <c r="D404" s="136"/>
      <c r="E404" s="136"/>
      <c r="F404" s="137"/>
      <c r="G404" s="137"/>
      <c r="H404" s="138"/>
      <c r="I404" s="139"/>
      <c r="J404" s="282"/>
      <c r="K404" s="307"/>
      <c r="L404" s="379"/>
    </row>
    <row r="405" spans="1:12" s="2" customFormat="1" ht="25.5" customHeight="1">
      <c r="A405" s="376">
        <f t="shared" si="14"/>
        <v>405</v>
      </c>
      <c r="B405" s="4"/>
      <c r="C405" s="172"/>
      <c r="D405" s="9" t="s">
        <v>41</v>
      </c>
      <c r="E405" s="9" t="s">
        <v>42</v>
      </c>
      <c r="F405" s="140"/>
      <c r="G405" s="40"/>
      <c r="H405" s="134"/>
      <c r="I405" s="141"/>
      <c r="J405" s="275"/>
      <c r="K405" s="307"/>
      <c r="L405" s="380"/>
    </row>
    <row r="406" spans="1:12" s="2" customFormat="1" ht="25.5" customHeight="1">
      <c r="A406" s="376">
        <f t="shared" si="14"/>
        <v>406</v>
      </c>
      <c r="B406" s="4"/>
      <c r="C406" s="155" t="s">
        <v>187</v>
      </c>
      <c r="D406" s="55">
        <f>IF(AND(ISNUMBER(D341),ISNUMBER(D344),ISNUMBER(D347),ISNUMBER(D350)),SUM(D341,D344,D347,D350),"")</f>
      </c>
      <c r="E406" s="55">
        <f>IF(AND(ISNUMBER(E341),ISNUMBER(E353),ISNUMBER(E365),ISNUMBER(E377)),SUM(E341,E353,E365,E377),"")</f>
      </c>
      <c r="F406" s="140"/>
      <c r="G406" s="40"/>
      <c r="H406" s="134"/>
      <c r="I406" s="141"/>
      <c r="J406" s="275"/>
      <c r="K406" s="307"/>
      <c r="L406" s="380"/>
    </row>
    <row r="407" spans="1:12" s="2" customFormat="1" ht="25.5" customHeight="1">
      <c r="A407" s="376">
        <f t="shared" si="14"/>
        <v>407</v>
      </c>
      <c r="B407" s="4"/>
      <c r="C407" s="155" t="s">
        <v>188</v>
      </c>
      <c r="D407" s="55">
        <f>IF(AND(ISNUMBER(D353),ISNUMBER(D356),ISNUMBER(D359),ISNUMBER(D362)),SUM(D353,D356,D359,D362),"")</f>
      </c>
      <c r="E407" s="55">
        <f>IF(AND(ISNUMBER(E344),ISNUMBER(E356),ISNUMBER(E368),ISNUMBER(E380)),SUM(E344,E356,E368,E380),"")</f>
      </c>
      <c r="F407" s="140"/>
      <c r="G407" s="40"/>
      <c r="H407" s="134"/>
      <c r="I407" s="141"/>
      <c r="J407" s="275"/>
      <c r="K407" s="307"/>
      <c r="L407" s="380"/>
    </row>
    <row r="408" spans="1:12" ht="25.5" customHeight="1">
      <c r="A408" s="376">
        <f t="shared" si="14"/>
        <v>408</v>
      </c>
      <c r="B408" s="315"/>
      <c r="C408" s="155" t="s">
        <v>189</v>
      </c>
      <c r="D408" s="55">
        <f>IF(AND(ISNUMBER(D365),ISNUMBER(D368),ISNUMBER(D371),ISNUMBER(D374)),SUM(D365,D368,D371,D374),"")</f>
      </c>
      <c r="E408" s="196">
        <f>IF(AND(ISNUMBER(E347),ISNUMBER(E359),ISNUMBER(E371),ISNUMBER(E383)),SUM(E347,E359,E371,E383),"")</f>
      </c>
      <c r="F408" s="140"/>
      <c r="G408" s="40"/>
      <c r="H408" s="211"/>
      <c r="I408" s="141"/>
      <c r="J408" s="11"/>
      <c r="L408" s="259"/>
    </row>
    <row r="409" spans="1:12" ht="26.25">
      <c r="A409" s="376">
        <f t="shared" si="14"/>
        <v>409</v>
      </c>
      <c r="B409" s="315"/>
      <c r="C409" s="257"/>
      <c r="D409" s="258"/>
      <c r="E409" s="258"/>
      <c r="F409" s="258"/>
      <c r="G409" s="258"/>
      <c r="H409" s="265"/>
      <c r="I409" s="258"/>
      <c r="J409" s="258"/>
      <c r="L409" s="259"/>
    </row>
    <row r="410" spans="1:17" s="1" customFormat="1" ht="26.25">
      <c r="A410" s="376">
        <f t="shared" si="14"/>
        <v>410</v>
      </c>
      <c r="B410" s="316"/>
      <c r="C410" s="197"/>
      <c r="D410" s="198"/>
      <c r="E410" s="31"/>
      <c r="F410" s="32"/>
      <c r="G410" s="32"/>
      <c r="H410" s="201"/>
      <c r="I410" s="32"/>
      <c r="J410" s="32"/>
      <c r="K410" s="286"/>
      <c r="L410" s="202"/>
      <c r="M410" s="2"/>
      <c r="N410" s="2"/>
      <c r="O410" s="2"/>
      <c r="P410" s="2"/>
      <c r="Q410" s="2"/>
    </row>
    <row r="411" spans="1:17" s="1" customFormat="1" ht="25.5" customHeight="1">
      <c r="A411" s="376">
        <f t="shared" si="14"/>
        <v>411</v>
      </c>
      <c r="B411" s="43"/>
      <c r="C411" s="403" t="s">
        <v>6</v>
      </c>
      <c r="D411" s="404"/>
      <c r="E411" s="404"/>
      <c r="F411" s="404"/>
      <c r="G411" s="404"/>
      <c r="H411" s="404"/>
      <c r="I411" s="405"/>
      <c r="J411" s="132"/>
      <c r="K411" s="287">
        <f>I61</f>
      </c>
      <c r="L411" s="202"/>
      <c r="M411" s="2"/>
      <c r="N411" s="2"/>
      <c r="O411" s="2"/>
      <c r="P411" s="2"/>
      <c r="Q411" s="2"/>
    </row>
    <row r="412" spans="1:17" s="1" customFormat="1" ht="25.5" customHeight="1">
      <c r="A412" s="376">
        <f t="shared" si="14"/>
        <v>412</v>
      </c>
      <c r="B412" s="43"/>
      <c r="C412" s="406" t="s">
        <v>83</v>
      </c>
      <c r="D412" s="407"/>
      <c r="E412" s="407"/>
      <c r="F412" s="407"/>
      <c r="G412" s="407"/>
      <c r="H412" s="407"/>
      <c r="I412" s="408"/>
      <c r="J412" s="132"/>
      <c r="K412" s="303">
        <f>IF(AND(ISNUMBER(I254),ISNUMBER(I322)),I254-I322,"")</f>
      </c>
      <c r="L412" s="202"/>
      <c r="M412" s="2"/>
      <c r="N412" s="2"/>
      <c r="O412" s="2"/>
      <c r="P412" s="2"/>
      <c r="Q412" s="2"/>
    </row>
    <row r="413" spans="1:17" s="1" customFormat="1" ht="25.5" customHeight="1">
      <c r="A413" s="376">
        <f t="shared" si="14"/>
        <v>413</v>
      </c>
      <c r="B413" s="43"/>
      <c r="C413" s="421" t="s">
        <v>51</v>
      </c>
      <c r="D413" s="422"/>
      <c r="E413" s="422"/>
      <c r="F413" s="422"/>
      <c r="G413" s="422"/>
      <c r="H413" s="422"/>
      <c r="I413" s="422"/>
      <c r="J413" s="112"/>
      <c r="K413" s="308">
        <f>IF(AND(ISNUMBER(K412),ISNUMBER(I61)),IF(K412&gt;0,I61/K412,""),"")</f>
      </c>
      <c r="L413" s="202"/>
      <c r="M413" s="2"/>
      <c r="N413" s="2"/>
      <c r="O413" s="2"/>
      <c r="P413" s="2"/>
      <c r="Q413" s="2"/>
    </row>
    <row r="414" spans="1:17" s="1" customFormat="1" ht="26.25">
      <c r="A414" s="381">
        <f t="shared" si="14"/>
        <v>414</v>
      </c>
      <c r="B414" s="317"/>
      <c r="C414" s="199"/>
      <c r="D414" s="200"/>
      <c r="E414" s="63"/>
      <c r="F414" s="201"/>
      <c r="G414" s="201"/>
      <c r="H414" s="201"/>
      <c r="I414" s="201"/>
      <c r="J414" s="201"/>
      <c r="K414" s="63"/>
      <c r="L414" s="203"/>
      <c r="M414" s="2"/>
      <c r="N414" s="2"/>
      <c r="O414" s="2"/>
      <c r="P414" s="2"/>
      <c r="Q414" s="2"/>
    </row>
    <row r="415" ht="23.25">
      <c r="K415" s="372"/>
    </row>
    <row r="416" ht="23.25">
      <c r="K416" s="372"/>
    </row>
    <row r="417" ht="23.25">
      <c r="K417" s="372"/>
    </row>
    <row r="418" ht="23.25">
      <c r="K418" s="372"/>
    </row>
    <row r="419" ht="23.25">
      <c r="K419" s="372"/>
    </row>
    <row r="420" ht="23.25">
      <c r="K420" s="372"/>
    </row>
    <row r="421" ht="23.25">
      <c r="K421" s="372"/>
    </row>
    <row r="422" ht="23.25">
      <c r="K422" s="372"/>
    </row>
    <row r="423" ht="23.25">
      <c r="K423" s="372"/>
    </row>
    <row r="424" ht="23.25">
      <c r="K424" s="372"/>
    </row>
    <row r="425" ht="23.25">
      <c r="K425" s="372"/>
    </row>
    <row r="426" ht="23.25">
      <c r="K426" s="372"/>
    </row>
    <row r="427" ht="23.25">
      <c r="K427" s="372"/>
    </row>
    <row r="428" ht="23.25">
      <c r="K428" s="372"/>
    </row>
    <row r="429" ht="23.25">
      <c r="K429" s="372"/>
    </row>
    <row r="430" ht="23.25">
      <c r="K430" s="372"/>
    </row>
    <row r="431" ht="23.25">
      <c r="K431" s="372"/>
    </row>
    <row r="432" ht="23.25">
      <c r="K432" s="372"/>
    </row>
    <row r="433" ht="23.25">
      <c r="K433" s="372"/>
    </row>
    <row r="434" ht="23.25">
      <c r="K434" s="372"/>
    </row>
    <row r="435" ht="23.25">
      <c r="K435" s="372"/>
    </row>
    <row r="436" ht="23.25">
      <c r="K436" s="372"/>
    </row>
    <row r="437" ht="23.25">
      <c r="K437" s="372"/>
    </row>
    <row r="438" ht="23.25">
      <c r="K438" s="372"/>
    </row>
    <row r="439" ht="23.25">
      <c r="K439" s="372"/>
    </row>
    <row r="440" ht="23.25">
      <c r="K440" s="372"/>
    </row>
    <row r="441" ht="23.25">
      <c r="K441" s="372"/>
    </row>
    <row r="442" ht="23.25">
      <c r="K442" s="372"/>
    </row>
    <row r="443" ht="23.25">
      <c r="K443" s="372"/>
    </row>
    <row r="444" ht="23.25">
      <c r="K444" s="372"/>
    </row>
    <row r="445" ht="23.25">
      <c r="K445" s="372"/>
    </row>
    <row r="446" ht="23.25">
      <c r="K446" s="372"/>
    </row>
    <row r="447" ht="23.25">
      <c r="K447" s="372"/>
    </row>
    <row r="448" ht="23.25">
      <c r="K448" s="372"/>
    </row>
    <row r="449" ht="23.25">
      <c r="K449" s="372"/>
    </row>
    <row r="450" ht="23.25">
      <c r="K450" s="372"/>
    </row>
    <row r="451" ht="23.25">
      <c r="K451" s="372"/>
    </row>
    <row r="452" ht="23.25">
      <c r="K452" s="372"/>
    </row>
    <row r="453" ht="23.25">
      <c r="K453" s="372"/>
    </row>
    <row r="454" ht="23.25">
      <c r="K454" s="372"/>
    </row>
    <row r="455" ht="23.25">
      <c r="K455" s="372"/>
    </row>
    <row r="456" ht="23.25">
      <c r="K456" s="372"/>
    </row>
    <row r="457" ht="23.25">
      <c r="K457" s="372"/>
    </row>
    <row r="458" ht="23.25">
      <c r="K458" s="372"/>
    </row>
    <row r="459" ht="23.25">
      <c r="K459" s="372"/>
    </row>
    <row r="460" ht="23.25">
      <c r="K460" s="372"/>
    </row>
    <row r="461" ht="23.25">
      <c r="K461" s="372"/>
    </row>
    <row r="462" ht="23.25">
      <c r="K462" s="372"/>
    </row>
    <row r="463" ht="23.25">
      <c r="K463" s="372"/>
    </row>
    <row r="464" ht="23.25">
      <c r="K464" s="372"/>
    </row>
    <row r="465" ht="23.25">
      <c r="K465" s="372"/>
    </row>
    <row r="466" ht="23.25">
      <c r="K466" s="372"/>
    </row>
    <row r="467" ht="23.25">
      <c r="K467" s="372"/>
    </row>
    <row r="468" ht="23.25">
      <c r="K468" s="372"/>
    </row>
    <row r="469" ht="23.25">
      <c r="K469" s="372"/>
    </row>
    <row r="470" ht="23.25">
      <c r="K470" s="372"/>
    </row>
    <row r="471" ht="23.25">
      <c r="K471" s="372"/>
    </row>
    <row r="472" ht="23.25">
      <c r="K472" s="372"/>
    </row>
    <row r="473" ht="23.25">
      <c r="K473" s="372"/>
    </row>
    <row r="474" ht="23.25">
      <c r="K474" s="372"/>
    </row>
    <row r="475" ht="23.25">
      <c r="K475" s="372"/>
    </row>
    <row r="476" ht="23.25">
      <c r="K476" s="372"/>
    </row>
    <row r="477" ht="23.25">
      <c r="K477" s="372"/>
    </row>
    <row r="478" ht="23.25">
      <c r="K478" s="372"/>
    </row>
    <row r="479" ht="23.25">
      <c r="K479" s="372"/>
    </row>
    <row r="480" ht="23.25">
      <c r="K480" s="372"/>
    </row>
    <row r="481" ht="23.25">
      <c r="K481" s="372"/>
    </row>
    <row r="482" ht="23.25">
      <c r="K482" s="372"/>
    </row>
    <row r="483" ht="23.25">
      <c r="K483" s="372"/>
    </row>
    <row r="484" ht="23.25">
      <c r="K484" s="372"/>
    </row>
    <row r="485" ht="23.25">
      <c r="K485" s="372"/>
    </row>
    <row r="486" ht="23.25">
      <c r="K486" s="372"/>
    </row>
    <row r="487" ht="23.25">
      <c r="K487" s="372"/>
    </row>
    <row r="488" ht="23.25">
      <c r="K488" s="372"/>
    </row>
    <row r="489" ht="23.25">
      <c r="K489" s="372"/>
    </row>
    <row r="490" ht="23.25">
      <c r="K490" s="372"/>
    </row>
    <row r="491" ht="23.25">
      <c r="K491" s="372"/>
    </row>
    <row r="492" ht="23.25">
      <c r="K492" s="372"/>
    </row>
    <row r="493" ht="23.25">
      <c r="K493" s="372"/>
    </row>
    <row r="494" ht="23.25">
      <c r="K494" s="372"/>
    </row>
    <row r="495" ht="23.25">
      <c r="K495" s="372"/>
    </row>
    <row r="496" ht="23.25">
      <c r="K496" s="372"/>
    </row>
    <row r="497" ht="23.25">
      <c r="K497" s="372"/>
    </row>
    <row r="498" ht="23.25">
      <c r="K498" s="372"/>
    </row>
    <row r="499" ht="23.25">
      <c r="K499" s="372"/>
    </row>
    <row r="500" ht="23.25">
      <c r="K500" s="372"/>
    </row>
    <row r="501" ht="23.25">
      <c r="K501" s="372"/>
    </row>
    <row r="502" ht="23.25">
      <c r="K502" s="372"/>
    </row>
    <row r="503" ht="23.25">
      <c r="K503" s="372"/>
    </row>
    <row r="504" ht="23.25">
      <c r="K504" s="372"/>
    </row>
    <row r="505" ht="23.25">
      <c r="K505" s="372"/>
    </row>
    <row r="506" ht="23.25">
      <c r="K506" s="372"/>
    </row>
    <row r="507" ht="23.25">
      <c r="K507" s="372"/>
    </row>
    <row r="508" ht="23.25">
      <c r="K508" s="372"/>
    </row>
    <row r="509" ht="23.25">
      <c r="K509" s="372"/>
    </row>
    <row r="510" ht="23.25">
      <c r="K510" s="372"/>
    </row>
    <row r="511" ht="23.25">
      <c r="K511" s="372"/>
    </row>
    <row r="512" ht="23.25">
      <c r="K512" s="372"/>
    </row>
    <row r="513" ht="23.25">
      <c r="K513" s="372"/>
    </row>
    <row r="514" ht="23.25">
      <c r="K514" s="372"/>
    </row>
    <row r="515" ht="23.25">
      <c r="K515" s="372"/>
    </row>
    <row r="516" ht="23.25">
      <c r="K516" s="372"/>
    </row>
    <row r="517" ht="23.25">
      <c r="K517" s="372"/>
    </row>
    <row r="518" ht="23.25">
      <c r="K518" s="372"/>
    </row>
    <row r="519" ht="23.25">
      <c r="K519" s="372"/>
    </row>
    <row r="520" ht="23.25">
      <c r="K520" s="372"/>
    </row>
    <row r="521" ht="23.25">
      <c r="K521" s="372"/>
    </row>
    <row r="522" ht="23.25">
      <c r="K522" s="372"/>
    </row>
    <row r="523" ht="23.25">
      <c r="K523" s="372"/>
    </row>
    <row r="524" ht="23.25">
      <c r="K524" s="372"/>
    </row>
    <row r="525" ht="23.25">
      <c r="K525" s="372"/>
    </row>
    <row r="526" ht="23.25">
      <c r="K526" s="372"/>
    </row>
    <row r="527" ht="23.25">
      <c r="K527" s="372"/>
    </row>
    <row r="528" ht="23.25">
      <c r="K528" s="372"/>
    </row>
    <row r="529" ht="23.25">
      <c r="K529" s="372"/>
    </row>
    <row r="530" ht="23.25">
      <c r="K530" s="372"/>
    </row>
    <row r="531" ht="23.25">
      <c r="K531" s="372"/>
    </row>
    <row r="532" ht="23.25">
      <c r="K532" s="372"/>
    </row>
    <row r="533" ht="23.25">
      <c r="K533" s="372"/>
    </row>
    <row r="534" ht="23.25">
      <c r="K534" s="372"/>
    </row>
    <row r="535" ht="23.25">
      <c r="K535" s="372"/>
    </row>
    <row r="536" ht="23.25">
      <c r="K536" s="372"/>
    </row>
    <row r="537" ht="23.25">
      <c r="K537" s="372"/>
    </row>
    <row r="538" ht="23.25">
      <c r="K538" s="372"/>
    </row>
    <row r="539" ht="23.25">
      <c r="K539" s="372"/>
    </row>
    <row r="540" ht="23.25">
      <c r="K540" s="372"/>
    </row>
    <row r="541" ht="23.25">
      <c r="K541" s="372"/>
    </row>
    <row r="542" ht="23.25">
      <c r="K542" s="372"/>
    </row>
    <row r="543" ht="23.25">
      <c r="K543" s="372"/>
    </row>
    <row r="544" ht="23.25">
      <c r="K544" s="372"/>
    </row>
    <row r="545" ht="23.25">
      <c r="K545" s="372"/>
    </row>
    <row r="546" ht="23.25">
      <c r="K546" s="372"/>
    </row>
    <row r="547" ht="23.25">
      <c r="K547" s="372"/>
    </row>
    <row r="548" ht="23.25">
      <c r="K548" s="372"/>
    </row>
    <row r="549" ht="23.25">
      <c r="K549" s="372"/>
    </row>
    <row r="550" ht="23.25">
      <c r="K550" s="372"/>
    </row>
    <row r="551" ht="23.25">
      <c r="K551" s="372"/>
    </row>
    <row r="552" ht="23.25">
      <c r="K552" s="372"/>
    </row>
    <row r="553" ht="23.25">
      <c r="K553" s="372"/>
    </row>
    <row r="554" ht="23.25">
      <c r="K554" s="372"/>
    </row>
    <row r="555" ht="23.25">
      <c r="K555" s="372"/>
    </row>
    <row r="556" ht="23.25">
      <c r="K556" s="372"/>
    </row>
    <row r="557" ht="23.25">
      <c r="K557" s="372"/>
    </row>
    <row r="558" ht="23.25">
      <c r="K558" s="372"/>
    </row>
    <row r="559" ht="23.25">
      <c r="K559" s="372"/>
    </row>
    <row r="560" ht="23.25">
      <c r="K560" s="372"/>
    </row>
    <row r="561" ht="23.25">
      <c r="K561" s="372"/>
    </row>
    <row r="562" ht="23.25">
      <c r="K562" s="372"/>
    </row>
    <row r="563" ht="23.25">
      <c r="K563" s="372"/>
    </row>
    <row r="564" ht="23.25">
      <c r="K564" s="372"/>
    </row>
    <row r="565" ht="23.25">
      <c r="K565" s="372"/>
    </row>
    <row r="566" ht="23.25">
      <c r="K566" s="372"/>
    </row>
    <row r="567" ht="23.25">
      <c r="K567" s="372"/>
    </row>
    <row r="568" ht="23.25">
      <c r="K568" s="372"/>
    </row>
    <row r="569" ht="23.25">
      <c r="K569" s="372"/>
    </row>
    <row r="570" ht="23.25">
      <c r="K570" s="372"/>
    </row>
    <row r="571" ht="23.25">
      <c r="K571" s="372"/>
    </row>
    <row r="572" ht="23.25">
      <c r="K572" s="372"/>
    </row>
    <row r="573" ht="23.25">
      <c r="K573" s="372"/>
    </row>
    <row r="574" ht="23.25">
      <c r="K574" s="372"/>
    </row>
    <row r="575" ht="23.25">
      <c r="K575" s="372"/>
    </row>
    <row r="576" ht="23.25">
      <c r="K576" s="372"/>
    </row>
    <row r="577" ht="23.25">
      <c r="K577" s="372"/>
    </row>
    <row r="578" ht="23.25">
      <c r="K578" s="372"/>
    </row>
    <row r="579" ht="23.25">
      <c r="K579" s="372"/>
    </row>
    <row r="580" ht="23.25">
      <c r="K580" s="372"/>
    </row>
    <row r="581" ht="23.25">
      <c r="K581" s="372"/>
    </row>
    <row r="582" ht="23.25">
      <c r="K582" s="372"/>
    </row>
    <row r="583" ht="23.25">
      <c r="K583" s="372"/>
    </row>
    <row r="584" ht="23.25">
      <c r="K584" s="372"/>
    </row>
    <row r="585" ht="23.25">
      <c r="K585" s="372"/>
    </row>
    <row r="586" ht="23.25">
      <c r="K586" s="372"/>
    </row>
    <row r="587" ht="23.25">
      <c r="K587" s="372"/>
    </row>
    <row r="588" ht="23.25">
      <c r="K588" s="372"/>
    </row>
    <row r="589" ht="23.25">
      <c r="K589" s="372"/>
    </row>
    <row r="590" ht="23.25">
      <c r="K590" s="372"/>
    </row>
    <row r="591" ht="23.25">
      <c r="K591" s="372"/>
    </row>
    <row r="592" ht="23.25">
      <c r="K592" s="372"/>
    </row>
    <row r="593" ht="23.25">
      <c r="K593" s="372"/>
    </row>
    <row r="594" ht="23.25">
      <c r="K594" s="372"/>
    </row>
    <row r="595" ht="23.25">
      <c r="K595" s="372"/>
    </row>
    <row r="596" ht="23.25">
      <c r="K596" s="372"/>
    </row>
    <row r="597" ht="23.25">
      <c r="K597" s="372"/>
    </row>
    <row r="598" ht="23.25">
      <c r="K598" s="372"/>
    </row>
    <row r="599" ht="23.25">
      <c r="K599" s="372"/>
    </row>
    <row r="600" ht="23.25">
      <c r="K600" s="372"/>
    </row>
    <row r="601" ht="23.25">
      <c r="K601" s="372"/>
    </row>
    <row r="602" ht="23.25">
      <c r="K602" s="372"/>
    </row>
    <row r="603" ht="23.25">
      <c r="K603" s="372"/>
    </row>
    <row r="604" ht="23.25">
      <c r="K604" s="372"/>
    </row>
    <row r="605" ht="23.25">
      <c r="K605" s="372"/>
    </row>
    <row r="606" ht="23.25">
      <c r="K606" s="372"/>
    </row>
    <row r="607" ht="23.25">
      <c r="K607" s="372"/>
    </row>
    <row r="608" ht="23.25">
      <c r="K608" s="372"/>
    </row>
    <row r="609" ht="23.25">
      <c r="K609" s="372"/>
    </row>
    <row r="610" ht="23.25">
      <c r="K610" s="372"/>
    </row>
    <row r="611" ht="23.25">
      <c r="K611" s="372"/>
    </row>
    <row r="612" ht="23.25">
      <c r="K612" s="372"/>
    </row>
    <row r="613" ht="23.25">
      <c r="K613" s="372"/>
    </row>
    <row r="614" ht="23.25">
      <c r="K614" s="372"/>
    </row>
    <row r="615" ht="23.25">
      <c r="K615" s="372"/>
    </row>
    <row r="616" ht="23.25">
      <c r="K616" s="372"/>
    </row>
    <row r="617" ht="23.25">
      <c r="K617" s="372"/>
    </row>
    <row r="618" ht="23.25">
      <c r="K618" s="372"/>
    </row>
    <row r="619" ht="23.25">
      <c r="K619" s="372"/>
    </row>
    <row r="620" ht="23.25">
      <c r="K620" s="372"/>
    </row>
    <row r="621" ht="23.25">
      <c r="K621" s="372"/>
    </row>
    <row r="622" ht="23.25">
      <c r="K622" s="372"/>
    </row>
    <row r="623" ht="23.25">
      <c r="K623" s="372"/>
    </row>
    <row r="624" ht="23.25">
      <c r="K624" s="372"/>
    </row>
    <row r="625" ht="23.25">
      <c r="K625" s="372"/>
    </row>
    <row r="626" ht="23.25">
      <c r="K626" s="372"/>
    </row>
    <row r="627" ht="23.25">
      <c r="K627" s="372"/>
    </row>
    <row r="628" ht="23.25">
      <c r="K628" s="372"/>
    </row>
    <row r="629" ht="23.25">
      <c r="K629" s="372"/>
    </row>
    <row r="630" ht="23.25">
      <c r="K630" s="372"/>
    </row>
    <row r="631" ht="23.25">
      <c r="K631" s="372"/>
    </row>
    <row r="632" ht="23.25">
      <c r="K632" s="372"/>
    </row>
    <row r="633" ht="23.25">
      <c r="K633" s="372"/>
    </row>
    <row r="634" ht="23.25">
      <c r="K634" s="372"/>
    </row>
    <row r="635" ht="23.25">
      <c r="K635" s="372"/>
    </row>
    <row r="636" ht="23.25">
      <c r="K636" s="372"/>
    </row>
    <row r="637" ht="23.25">
      <c r="K637" s="372"/>
    </row>
    <row r="638" ht="23.25">
      <c r="K638" s="372"/>
    </row>
    <row r="639" ht="23.25">
      <c r="K639" s="372"/>
    </row>
    <row r="640" ht="23.25">
      <c r="K640" s="372"/>
    </row>
    <row r="641" ht="23.25">
      <c r="K641" s="372"/>
    </row>
    <row r="642" ht="23.25">
      <c r="K642" s="372"/>
    </row>
    <row r="643" ht="23.25">
      <c r="K643" s="372"/>
    </row>
    <row r="644" ht="23.25">
      <c r="K644" s="372"/>
    </row>
    <row r="645" ht="23.25">
      <c r="K645" s="372"/>
    </row>
    <row r="646" ht="23.25">
      <c r="K646" s="372"/>
    </row>
    <row r="647" ht="23.25">
      <c r="K647" s="372"/>
    </row>
    <row r="648" ht="23.25">
      <c r="K648" s="372"/>
    </row>
    <row r="649" ht="23.25">
      <c r="K649" s="372"/>
    </row>
    <row r="650" ht="23.25">
      <c r="K650" s="372"/>
    </row>
    <row r="651" ht="23.25">
      <c r="K651" s="372"/>
    </row>
    <row r="652" ht="23.25">
      <c r="K652" s="372"/>
    </row>
    <row r="653" ht="23.25">
      <c r="K653" s="372"/>
    </row>
    <row r="654" ht="23.25">
      <c r="K654" s="372"/>
    </row>
    <row r="655" ht="23.25">
      <c r="K655" s="372"/>
    </row>
    <row r="656" ht="23.25">
      <c r="K656" s="372"/>
    </row>
    <row r="657" ht="23.25">
      <c r="K657" s="372"/>
    </row>
    <row r="658" ht="23.25">
      <c r="K658" s="372"/>
    </row>
    <row r="659" ht="23.25">
      <c r="K659" s="372"/>
    </row>
    <row r="660" ht="23.25">
      <c r="K660" s="372"/>
    </row>
    <row r="661" ht="23.25">
      <c r="K661" s="372"/>
    </row>
    <row r="662" ht="23.25">
      <c r="K662" s="372"/>
    </row>
    <row r="663" ht="23.25">
      <c r="K663" s="372"/>
    </row>
    <row r="664" ht="23.25">
      <c r="K664" s="372"/>
    </row>
    <row r="665" ht="23.25">
      <c r="K665" s="372"/>
    </row>
    <row r="666" ht="23.25">
      <c r="K666" s="372"/>
    </row>
    <row r="667" ht="23.25">
      <c r="K667" s="372"/>
    </row>
    <row r="668" ht="23.25">
      <c r="K668" s="372"/>
    </row>
    <row r="669" ht="23.25">
      <c r="K669" s="372"/>
    </row>
    <row r="670" ht="23.25">
      <c r="K670" s="372"/>
    </row>
    <row r="671" ht="23.25">
      <c r="K671" s="372"/>
    </row>
    <row r="672" ht="23.25">
      <c r="K672" s="372"/>
    </row>
    <row r="673" ht="23.25">
      <c r="K673" s="372"/>
    </row>
    <row r="674" ht="23.25">
      <c r="K674" s="372"/>
    </row>
    <row r="675" ht="23.25">
      <c r="K675" s="372"/>
    </row>
    <row r="676" ht="23.25">
      <c r="K676" s="372"/>
    </row>
    <row r="677" ht="23.25">
      <c r="K677" s="372"/>
    </row>
    <row r="678" ht="23.25">
      <c r="K678" s="372"/>
    </row>
    <row r="679" ht="23.25">
      <c r="K679" s="372"/>
    </row>
    <row r="680" ht="23.25">
      <c r="K680" s="372"/>
    </row>
    <row r="681" ht="23.25">
      <c r="K681" s="372"/>
    </row>
    <row r="682" ht="23.25">
      <c r="K682" s="372"/>
    </row>
    <row r="683" ht="23.25">
      <c r="K683" s="372"/>
    </row>
    <row r="684" ht="23.25">
      <c r="K684" s="372"/>
    </row>
    <row r="685" ht="23.25">
      <c r="K685" s="372"/>
    </row>
    <row r="686" ht="23.25">
      <c r="K686" s="372"/>
    </row>
    <row r="687" ht="23.25">
      <c r="K687" s="372"/>
    </row>
    <row r="688" ht="23.25">
      <c r="K688" s="372"/>
    </row>
    <row r="689" ht="23.25">
      <c r="K689" s="372"/>
    </row>
    <row r="690" ht="23.25">
      <c r="K690" s="372"/>
    </row>
    <row r="691" ht="23.25">
      <c r="K691" s="372"/>
    </row>
    <row r="692" ht="23.25">
      <c r="K692" s="372"/>
    </row>
    <row r="693" ht="23.25">
      <c r="K693" s="372"/>
    </row>
    <row r="694" ht="23.25">
      <c r="K694" s="372"/>
    </row>
    <row r="695" ht="23.25">
      <c r="K695" s="372"/>
    </row>
    <row r="696" ht="23.25">
      <c r="K696" s="372"/>
    </row>
    <row r="697" ht="23.25">
      <c r="K697" s="372"/>
    </row>
    <row r="698" ht="23.25">
      <c r="K698" s="372"/>
    </row>
    <row r="699" ht="23.25">
      <c r="K699" s="372"/>
    </row>
    <row r="700" ht="23.25">
      <c r="K700" s="372"/>
    </row>
    <row r="701" ht="23.25">
      <c r="K701" s="372"/>
    </row>
    <row r="702" ht="23.25">
      <c r="K702" s="372"/>
    </row>
    <row r="703" ht="23.25">
      <c r="K703" s="372"/>
    </row>
    <row r="704" ht="23.25">
      <c r="K704" s="372"/>
    </row>
    <row r="705" ht="23.25">
      <c r="K705" s="372"/>
    </row>
    <row r="706" ht="23.25">
      <c r="K706" s="372"/>
    </row>
    <row r="707" ht="23.25">
      <c r="K707" s="372"/>
    </row>
    <row r="708" ht="23.25">
      <c r="K708" s="372"/>
    </row>
    <row r="709" ht="23.25">
      <c r="K709" s="372"/>
    </row>
    <row r="710" ht="23.25">
      <c r="K710" s="372"/>
    </row>
    <row r="711" ht="23.25">
      <c r="K711" s="372"/>
    </row>
    <row r="712" ht="23.25">
      <c r="K712" s="372"/>
    </row>
    <row r="713" ht="23.25">
      <c r="K713" s="372"/>
    </row>
    <row r="714" ht="23.25">
      <c r="K714" s="372"/>
    </row>
    <row r="715" ht="23.25">
      <c r="K715" s="372"/>
    </row>
    <row r="716" ht="23.25">
      <c r="K716" s="372"/>
    </row>
    <row r="717" ht="23.25">
      <c r="K717" s="372"/>
    </row>
    <row r="718" ht="23.25">
      <c r="K718" s="372"/>
    </row>
    <row r="719" ht="23.25">
      <c r="K719" s="372"/>
    </row>
    <row r="720" ht="23.25">
      <c r="K720" s="372"/>
    </row>
    <row r="721" ht="23.25">
      <c r="K721" s="372"/>
    </row>
    <row r="722" ht="23.25">
      <c r="K722" s="372"/>
    </row>
    <row r="723" ht="23.25">
      <c r="K723" s="372"/>
    </row>
    <row r="724" ht="23.25">
      <c r="K724" s="372"/>
    </row>
    <row r="725" ht="23.25">
      <c r="K725" s="372"/>
    </row>
    <row r="726" ht="23.25">
      <c r="K726" s="372"/>
    </row>
    <row r="727" ht="23.25">
      <c r="K727" s="372"/>
    </row>
    <row r="728" ht="23.25">
      <c r="K728" s="372"/>
    </row>
    <row r="729" ht="23.25">
      <c r="K729" s="372"/>
    </row>
    <row r="730" ht="23.25">
      <c r="K730" s="372"/>
    </row>
    <row r="731" ht="23.25">
      <c r="K731" s="372"/>
    </row>
    <row r="732" ht="23.25">
      <c r="K732" s="372"/>
    </row>
    <row r="733" ht="23.25">
      <c r="K733" s="372"/>
    </row>
    <row r="734" ht="23.25">
      <c r="K734" s="372"/>
    </row>
    <row r="735" ht="23.25">
      <c r="K735" s="372"/>
    </row>
    <row r="736" ht="23.25">
      <c r="K736" s="372"/>
    </row>
    <row r="737" ht="23.25">
      <c r="K737" s="372"/>
    </row>
    <row r="738" ht="23.25">
      <c r="K738" s="372"/>
    </row>
    <row r="739" ht="23.25">
      <c r="K739" s="372"/>
    </row>
    <row r="740" ht="23.25">
      <c r="K740" s="372"/>
    </row>
    <row r="741" ht="23.25">
      <c r="K741" s="372"/>
    </row>
    <row r="742" ht="23.25">
      <c r="K742" s="372"/>
    </row>
    <row r="743" ht="23.25">
      <c r="K743" s="372"/>
    </row>
    <row r="744" ht="23.25">
      <c r="K744" s="372"/>
    </row>
    <row r="745" ht="23.25">
      <c r="K745" s="372"/>
    </row>
    <row r="746" ht="23.25">
      <c r="K746" s="372"/>
    </row>
    <row r="747" ht="23.25">
      <c r="K747" s="372"/>
    </row>
    <row r="748" ht="23.25">
      <c r="K748" s="372"/>
    </row>
    <row r="749" ht="23.25">
      <c r="K749" s="372"/>
    </row>
    <row r="750" ht="23.25">
      <c r="K750" s="372"/>
    </row>
    <row r="751" ht="23.25">
      <c r="K751" s="372"/>
    </row>
    <row r="752" ht="23.25">
      <c r="K752" s="372"/>
    </row>
    <row r="753" ht="23.25">
      <c r="K753" s="372"/>
    </row>
    <row r="754" ht="23.25">
      <c r="K754" s="372"/>
    </row>
    <row r="755" ht="23.25">
      <c r="K755" s="372"/>
    </row>
    <row r="756" ht="23.25">
      <c r="K756" s="372"/>
    </row>
    <row r="757" ht="23.25">
      <c r="K757" s="372"/>
    </row>
    <row r="758" ht="23.25">
      <c r="K758" s="372"/>
    </row>
    <row r="759" ht="23.25">
      <c r="K759" s="372"/>
    </row>
    <row r="760" ht="23.25">
      <c r="K760" s="372"/>
    </row>
    <row r="761" ht="23.25">
      <c r="K761" s="372"/>
    </row>
    <row r="762" ht="23.25">
      <c r="K762" s="372"/>
    </row>
    <row r="763" ht="23.25">
      <c r="K763" s="372"/>
    </row>
    <row r="764" ht="23.25">
      <c r="K764" s="372"/>
    </row>
    <row r="765" ht="23.25">
      <c r="K765" s="372"/>
    </row>
    <row r="766" ht="23.25">
      <c r="K766" s="372"/>
    </row>
    <row r="767" ht="23.25">
      <c r="K767" s="372"/>
    </row>
    <row r="768" ht="23.25">
      <c r="K768" s="372"/>
    </row>
    <row r="769" ht="23.25">
      <c r="K769" s="372"/>
    </row>
    <row r="770" ht="23.25">
      <c r="K770" s="372"/>
    </row>
    <row r="771" ht="23.25">
      <c r="K771" s="372"/>
    </row>
    <row r="772" ht="23.25">
      <c r="K772" s="372"/>
    </row>
    <row r="773" ht="23.25">
      <c r="K773" s="372"/>
    </row>
    <row r="774" ht="23.25">
      <c r="K774" s="372"/>
    </row>
    <row r="775" ht="23.25">
      <c r="K775" s="372"/>
    </row>
    <row r="776" ht="23.25">
      <c r="K776" s="372"/>
    </row>
    <row r="777" ht="23.25">
      <c r="K777" s="372"/>
    </row>
    <row r="778" ht="23.25">
      <c r="K778" s="372"/>
    </row>
    <row r="779" ht="23.25">
      <c r="K779" s="372"/>
    </row>
    <row r="780" ht="23.25">
      <c r="K780" s="372"/>
    </row>
    <row r="781" ht="23.25">
      <c r="K781" s="372"/>
    </row>
    <row r="782" ht="23.25">
      <c r="K782" s="372"/>
    </row>
    <row r="783" ht="23.25">
      <c r="K783" s="372"/>
    </row>
    <row r="784" ht="23.25">
      <c r="K784" s="372"/>
    </row>
    <row r="785" ht="23.25">
      <c r="K785" s="372"/>
    </row>
    <row r="786" ht="23.25">
      <c r="K786" s="372"/>
    </row>
    <row r="787" ht="23.25">
      <c r="K787" s="372"/>
    </row>
    <row r="788" ht="23.25">
      <c r="K788" s="372"/>
    </row>
    <row r="789" ht="23.25">
      <c r="K789" s="372"/>
    </row>
    <row r="790" ht="23.25">
      <c r="K790" s="372"/>
    </row>
    <row r="791" ht="23.25">
      <c r="K791" s="372"/>
    </row>
    <row r="792" ht="23.25">
      <c r="K792" s="372"/>
    </row>
    <row r="793" ht="23.25">
      <c r="K793" s="372"/>
    </row>
    <row r="794" ht="23.25">
      <c r="K794" s="372"/>
    </row>
    <row r="795" ht="23.25">
      <c r="K795" s="372"/>
    </row>
    <row r="796" ht="23.25">
      <c r="K796" s="372"/>
    </row>
    <row r="797" ht="23.25">
      <c r="K797" s="372"/>
    </row>
    <row r="798" ht="23.25">
      <c r="K798" s="372"/>
    </row>
    <row r="799" ht="23.25">
      <c r="K799" s="372"/>
    </row>
    <row r="800" ht="23.25">
      <c r="K800" s="372"/>
    </row>
    <row r="801" ht="23.25">
      <c r="K801" s="372"/>
    </row>
    <row r="802" ht="23.25">
      <c r="K802" s="372"/>
    </row>
    <row r="803" ht="23.25">
      <c r="K803" s="372"/>
    </row>
    <row r="804" ht="23.25">
      <c r="K804" s="372"/>
    </row>
    <row r="805" ht="23.25">
      <c r="K805" s="372"/>
    </row>
    <row r="806" ht="23.25">
      <c r="K806" s="372"/>
    </row>
    <row r="807" ht="23.25">
      <c r="K807" s="372"/>
    </row>
    <row r="808" ht="23.25">
      <c r="K808" s="372"/>
    </row>
    <row r="809" ht="23.25">
      <c r="K809" s="372"/>
    </row>
    <row r="810" ht="23.25">
      <c r="K810" s="372"/>
    </row>
    <row r="811" ht="23.25">
      <c r="K811" s="372"/>
    </row>
    <row r="812" ht="23.25">
      <c r="K812" s="372"/>
    </row>
    <row r="813" ht="23.25">
      <c r="K813" s="372"/>
    </row>
    <row r="814" ht="23.25">
      <c r="K814" s="372"/>
    </row>
    <row r="815" ht="23.25">
      <c r="K815" s="372"/>
    </row>
    <row r="816" ht="23.25">
      <c r="K816" s="372"/>
    </row>
    <row r="817" ht="23.25">
      <c r="K817" s="372"/>
    </row>
    <row r="818" ht="23.25">
      <c r="K818" s="372"/>
    </row>
    <row r="819" ht="23.25">
      <c r="K819" s="372"/>
    </row>
    <row r="820" ht="23.25">
      <c r="K820" s="372"/>
    </row>
    <row r="821" ht="23.25">
      <c r="K821" s="372"/>
    </row>
    <row r="822" ht="23.25">
      <c r="K822" s="372"/>
    </row>
    <row r="823" ht="23.25">
      <c r="K823" s="372"/>
    </row>
    <row r="824" ht="23.25">
      <c r="K824" s="372"/>
    </row>
    <row r="825" ht="23.25">
      <c r="K825" s="372"/>
    </row>
    <row r="826" ht="23.25">
      <c r="K826" s="372"/>
    </row>
    <row r="827" ht="23.25">
      <c r="K827" s="372"/>
    </row>
    <row r="828" ht="23.25">
      <c r="K828" s="372"/>
    </row>
    <row r="829" ht="23.25">
      <c r="K829" s="372"/>
    </row>
    <row r="830" ht="23.25">
      <c r="K830" s="372"/>
    </row>
    <row r="831" ht="23.25">
      <c r="K831" s="372"/>
    </row>
    <row r="832" ht="23.25">
      <c r="K832" s="372"/>
    </row>
    <row r="833" ht="23.25">
      <c r="K833" s="372"/>
    </row>
    <row r="834" ht="23.25">
      <c r="K834" s="372"/>
    </row>
    <row r="835" ht="23.25">
      <c r="K835" s="372"/>
    </row>
    <row r="836" ht="23.25">
      <c r="K836" s="372"/>
    </row>
    <row r="837" ht="23.25">
      <c r="K837" s="372"/>
    </row>
    <row r="838" ht="23.25">
      <c r="K838" s="372"/>
    </row>
    <row r="839" ht="23.25">
      <c r="K839" s="372"/>
    </row>
    <row r="840" ht="23.25">
      <c r="K840" s="372"/>
    </row>
    <row r="841" ht="23.25">
      <c r="K841" s="372"/>
    </row>
    <row r="842" ht="23.25">
      <c r="K842" s="372"/>
    </row>
    <row r="843" ht="23.25">
      <c r="K843" s="372"/>
    </row>
    <row r="844" ht="23.25">
      <c r="K844" s="372"/>
    </row>
    <row r="845" ht="23.25">
      <c r="K845" s="372"/>
    </row>
    <row r="846" ht="23.25">
      <c r="K846" s="372"/>
    </row>
    <row r="847" ht="23.25">
      <c r="K847" s="372"/>
    </row>
    <row r="848" ht="23.25">
      <c r="K848" s="372"/>
    </row>
    <row r="849" ht="23.25">
      <c r="K849" s="372"/>
    </row>
    <row r="850" ht="23.25">
      <c r="K850" s="372"/>
    </row>
    <row r="851" ht="23.25">
      <c r="K851" s="372"/>
    </row>
    <row r="852" ht="23.25">
      <c r="K852" s="372"/>
    </row>
    <row r="853" ht="23.25">
      <c r="K853" s="372"/>
    </row>
    <row r="854" ht="23.25">
      <c r="K854" s="372"/>
    </row>
    <row r="855" ht="23.25">
      <c r="K855" s="372"/>
    </row>
    <row r="856" ht="23.25">
      <c r="K856" s="372"/>
    </row>
    <row r="857" ht="23.25">
      <c r="K857" s="372"/>
    </row>
    <row r="858" ht="23.25">
      <c r="K858" s="372"/>
    </row>
    <row r="859" ht="23.25">
      <c r="K859" s="372"/>
    </row>
    <row r="860" ht="23.25">
      <c r="K860" s="372"/>
    </row>
    <row r="861" ht="23.25">
      <c r="K861" s="372"/>
    </row>
    <row r="862" ht="23.25">
      <c r="K862" s="372"/>
    </row>
    <row r="863" ht="23.25">
      <c r="K863" s="372"/>
    </row>
    <row r="864" ht="23.25">
      <c r="K864" s="372"/>
    </row>
    <row r="865" ht="23.25">
      <c r="K865" s="372"/>
    </row>
    <row r="866" ht="23.25">
      <c r="K866" s="372"/>
    </row>
    <row r="867" ht="23.25">
      <c r="K867" s="372"/>
    </row>
    <row r="868" ht="23.25">
      <c r="K868" s="372"/>
    </row>
    <row r="869" ht="23.25">
      <c r="K869" s="372"/>
    </row>
    <row r="870" ht="23.25">
      <c r="K870" s="372"/>
    </row>
    <row r="871" ht="23.25">
      <c r="K871" s="372"/>
    </row>
    <row r="872" ht="23.25">
      <c r="K872" s="372"/>
    </row>
    <row r="873" ht="23.25">
      <c r="K873" s="372"/>
    </row>
    <row r="874" ht="23.25">
      <c r="K874" s="372"/>
    </row>
    <row r="875" ht="23.25">
      <c r="K875" s="372"/>
    </row>
    <row r="876" ht="23.25">
      <c r="K876" s="372"/>
    </row>
    <row r="877" ht="23.25">
      <c r="K877" s="372"/>
    </row>
    <row r="878" ht="23.25">
      <c r="K878" s="372"/>
    </row>
    <row r="879" ht="23.25">
      <c r="K879" s="372"/>
    </row>
    <row r="880" ht="23.25">
      <c r="K880" s="372"/>
    </row>
    <row r="881" ht="23.25">
      <c r="K881" s="372"/>
    </row>
    <row r="882" ht="23.25">
      <c r="K882" s="372"/>
    </row>
    <row r="883" ht="23.25">
      <c r="K883" s="372"/>
    </row>
    <row r="884" ht="23.25">
      <c r="K884" s="372"/>
    </row>
    <row r="885" ht="23.25">
      <c r="K885" s="372"/>
    </row>
    <row r="886" ht="23.25">
      <c r="K886" s="372"/>
    </row>
    <row r="887" ht="23.25">
      <c r="K887" s="372"/>
    </row>
    <row r="888" ht="23.25">
      <c r="K888" s="372"/>
    </row>
    <row r="889" ht="23.25">
      <c r="K889" s="372"/>
    </row>
    <row r="890" ht="23.25">
      <c r="K890" s="372"/>
    </row>
    <row r="891" ht="23.25">
      <c r="K891" s="372"/>
    </row>
    <row r="892" ht="23.25">
      <c r="K892" s="372"/>
    </row>
    <row r="893" ht="23.25">
      <c r="K893" s="372"/>
    </row>
    <row r="894" ht="23.25">
      <c r="K894" s="372"/>
    </row>
    <row r="895" ht="23.25">
      <c r="K895" s="372"/>
    </row>
    <row r="896" ht="23.25">
      <c r="K896" s="372"/>
    </row>
    <row r="897" ht="23.25">
      <c r="K897" s="372"/>
    </row>
    <row r="898" ht="23.25">
      <c r="K898" s="372"/>
    </row>
    <row r="899" ht="23.25">
      <c r="K899" s="372"/>
    </row>
    <row r="900" ht="23.25">
      <c r="K900" s="372"/>
    </row>
    <row r="901" ht="23.25">
      <c r="K901" s="372"/>
    </row>
    <row r="902" ht="23.25">
      <c r="K902" s="372"/>
    </row>
    <row r="903" ht="23.25">
      <c r="K903" s="372"/>
    </row>
    <row r="904" ht="23.25">
      <c r="K904" s="372"/>
    </row>
    <row r="905" ht="23.25">
      <c r="K905" s="372"/>
    </row>
    <row r="906" ht="23.25">
      <c r="K906" s="372"/>
    </row>
    <row r="907" ht="23.25">
      <c r="K907" s="372"/>
    </row>
    <row r="908" ht="23.25">
      <c r="K908" s="372"/>
    </row>
    <row r="909" ht="23.25">
      <c r="K909" s="372"/>
    </row>
    <row r="910" ht="23.25">
      <c r="K910" s="372"/>
    </row>
    <row r="911" ht="23.25">
      <c r="K911" s="372"/>
    </row>
    <row r="912" ht="23.25">
      <c r="K912" s="372"/>
    </row>
    <row r="913" ht="23.25">
      <c r="K913" s="372"/>
    </row>
    <row r="914" ht="23.25">
      <c r="K914" s="372"/>
    </row>
    <row r="915" ht="23.25">
      <c r="K915" s="372"/>
    </row>
    <row r="916" ht="23.25">
      <c r="K916" s="372"/>
    </row>
    <row r="917" ht="23.25">
      <c r="K917" s="372"/>
    </row>
    <row r="918" ht="23.25">
      <c r="K918" s="372"/>
    </row>
    <row r="919" ht="23.25">
      <c r="K919" s="372"/>
    </row>
    <row r="920" ht="23.25">
      <c r="K920" s="372"/>
    </row>
    <row r="921" ht="23.25">
      <c r="K921" s="372"/>
    </row>
    <row r="922" ht="23.25">
      <c r="K922" s="372"/>
    </row>
    <row r="923" ht="23.25">
      <c r="K923" s="372"/>
    </row>
    <row r="924" ht="23.25">
      <c r="K924" s="372"/>
    </row>
    <row r="925" ht="23.25">
      <c r="K925" s="372"/>
    </row>
    <row r="926" ht="23.25">
      <c r="K926" s="372"/>
    </row>
    <row r="927" ht="23.25">
      <c r="K927" s="372"/>
    </row>
    <row r="928" ht="23.25">
      <c r="K928" s="372"/>
    </row>
    <row r="929" ht="23.25">
      <c r="K929" s="372"/>
    </row>
    <row r="930" ht="23.25">
      <c r="K930" s="372"/>
    </row>
    <row r="931" ht="23.25">
      <c r="K931" s="372"/>
    </row>
    <row r="932" ht="23.25">
      <c r="K932" s="372"/>
    </row>
    <row r="933" ht="23.25">
      <c r="K933" s="372"/>
    </row>
    <row r="934" ht="23.25">
      <c r="K934" s="372"/>
    </row>
    <row r="935" ht="23.25">
      <c r="K935" s="372"/>
    </row>
    <row r="936" ht="23.25">
      <c r="K936" s="372"/>
    </row>
    <row r="937" ht="23.25">
      <c r="K937" s="372"/>
    </row>
    <row r="938" ht="23.25">
      <c r="K938" s="372"/>
    </row>
    <row r="939" ht="23.25">
      <c r="K939" s="372"/>
    </row>
    <row r="940" ht="23.25">
      <c r="K940" s="372"/>
    </row>
    <row r="941" ht="23.25">
      <c r="K941" s="372"/>
    </row>
    <row r="942" ht="23.25">
      <c r="K942" s="372"/>
    </row>
    <row r="943" ht="23.25">
      <c r="K943" s="372"/>
    </row>
    <row r="944" ht="23.25">
      <c r="K944" s="372"/>
    </row>
    <row r="945" ht="23.25">
      <c r="K945" s="372"/>
    </row>
    <row r="946" ht="23.25">
      <c r="K946" s="372"/>
    </row>
    <row r="947" ht="23.25">
      <c r="K947" s="372"/>
    </row>
    <row r="948" ht="23.25">
      <c r="K948" s="372"/>
    </row>
    <row r="949" ht="23.25">
      <c r="K949" s="372"/>
    </row>
    <row r="950" ht="23.25">
      <c r="K950" s="372"/>
    </row>
    <row r="951" ht="23.25">
      <c r="K951" s="372"/>
    </row>
    <row r="952" ht="23.25">
      <c r="K952" s="372"/>
    </row>
    <row r="953" ht="23.25">
      <c r="K953" s="372"/>
    </row>
    <row r="954" ht="23.25">
      <c r="K954" s="372"/>
    </row>
    <row r="955" ht="23.25">
      <c r="K955" s="372"/>
    </row>
    <row r="956" ht="23.25">
      <c r="K956" s="372"/>
    </row>
    <row r="957" ht="23.25">
      <c r="K957" s="372"/>
    </row>
    <row r="958" ht="23.25">
      <c r="K958" s="372"/>
    </row>
    <row r="959" ht="23.25">
      <c r="K959" s="372"/>
    </row>
    <row r="960" ht="23.25">
      <c r="K960" s="372"/>
    </row>
    <row r="961" ht="23.25">
      <c r="K961" s="372"/>
    </row>
    <row r="962" ht="23.25">
      <c r="K962" s="372"/>
    </row>
    <row r="963" ht="23.25">
      <c r="K963" s="372"/>
    </row>
    <row r="964" ht="23.25">
      <c r="K964" s="372"/>
    </row>
    <row r="965" ht="23.25">
      <c r="K965" s="372"/>
    </row>
    <row r="966" ht="23.25">
      <c r="K966" s="372"/>
    </row>
    <row r="967" ht="23.25">
      <c r="K967" s="372"/>
    </row>
    <row r="968" ht="23.25">
      <c r="K968" s="372"/>
    </row>
    <row r="969" ht="23.25">
      <c r="K969" s="372"/>
    </row>
    <row r="970" ht="23.25">
      <c r="K970" s="372"/>
    </row>
    <row r="971" ht="23.25">
      <c r="K971" s="372"/>
    </row>
    <row r="972" ht="23.25">
      <c r="K972" s="372"/>
    </row>
    <row r="973" ht="23.25">
      <c r="K973" s="372"/>
    </row>
    <row r="974" ht="23.25">
      <c r="K974" s="372"/>
    </row>
    <row r="975" ht="23.25">
      <c r="K975" s="372"/>
    </row>
    <row r="976" ht="23.25">
      <c r="K976" s="372"/>
    </row>
    <row r="977" ht="23.25">
      <c r="K977" s="372"/>
    </row>
    <row r="978" ht="23.25">
      <c r="K978" s="372"/>
    </row>
    <row r="979" ht="23.25">
      <c r="K979" s="372"/>
    </row>
    <row r="980" ht="23.25">
      <c r="K980" s="372"/>
    </row>
    <row r="981" ht="23.25">
      <c r="K981" s="372"/>
    </row>
    <row r="982" ht="23.25">
      <c r="K982" s="372"/>
    </row>
    <row r="983" ht="23.25">
      <c r="K983" s="372"/>
    </row>
    <row r="984" ht="23.25">
      <c r="K984" s="372"/>
    </row>
    <row r="985" ht="23.25">
      <c r="K985" s="372"/>
    </row>
    <row r="986" ht="23.25">
      <c r="K986" s="372"/>
    </row>
    <row r="987" ht="23.25">
      <c r="K987" s="372"/>
    </row>
    <row r="988" ht="23.25">
      <c r="K988" s="372"/>
    </row>
    <row r="989" ht="23.25">
      <c r="K989" s="372"/>
    </row>
    <row r="990" ht="23.25">
      <c r="K990" s="372"/>
    </row>
    <row r="991" ht="23.25">
      <c r="K991" s="372"/>
    </row>
    <row r="992" ht="23.25">
      <c r="K992" s="372"/>
    </row>
    <row r="993" ht="23.25">
      <c r="K993" s="372"/>
    </row>
    <row r="994" ht="23.25">
      <c r="K994" s="372"/>
    </row>
    <row r="995" ht="23.25">
      <c r="K995" s="372"/>
    </row>
    <row r="996" ht="23.25">
      <c r="K996" s="372"/>
    </row>
    <row r="997" ht="23.25">
      <c r="K997" s="372"/>
    </row>
    <row r="998" ht="23.25">
      <c r="K998" s="372"/>
    </row>
    <row r="999" ht="23.25">
      <c r="K999" s="372"/>
    </row>
    <row r="1000" ht="23.25">
      <c r="K1000" s="372"/>
    </row>
    <row r="1001" ht="23.25">
      <c r="K1001" s="372"/>
    </row>
    <row r="1002" ht="23.25">
      <c r="K1002" s="372"/>
    </row>
    <row r="1003" ht="23.25">
      <c r="K1003" s="372"/>
    </row>
    <row r="1004" ht="23.25">
      <c r="K1004" s="372"/>
    </row>
    <row r="1005" ht="23.25">
      <c r="K1005" s="372"/>
    </row>
    <row r="1006" ht="23.25">
      <c r="K1006" s="372"/>
    </row>
    <row r="1007" ht="23.25">
      <c r="K1007" s="372"/>
    </row>
    <row r="1008" ht="23.25">
      <c r="K1008" s="372"/>
    </row>
    <row r="1009" ht="23.25">
      <c r="K1009" s="372"/>
    </row>
    <row r="1010" ht="23.25">
      <c r="K1010" s="372"/>
    </row>
    <row r="1011" ht="23.25">
      <c r="K1011" s="372"/>
    </row>
    <row r="1012" ht="23.25">
      <c r="K1012" s="372"/>
    </row>
    <row r="1013" ht="23.25">
      <c r="K1013" s="372"/>
    </row>
    <row r="1014" ht="23.25">
      <c r="K1014" s="372"/>
    </row>
    <row r="1015" ht="23.25">
      <c r="K1015" s="372"/>
    </row>
    <row r="1016" ht="23.25">
      <c r="K1016" s="372"/>
    </row>
    <row r="1017" ht="23.25">
      <c r="K1017" s="372"/>
    </row>
    <row r="1018" ht="23.25">
      <c r="K1018" s="372"/>
    </row>
    <row r="1019" ht="23.25">
      <c r="K1019" s="372"/>
    </row>
    <row r="1020" ht="23.25">
      <c r="K1020" s="372"/>
    </row>
    <row r="1021" ht="23.25">
      <c r="K1021" s="372"/>
    </row>
    <row r="1022" ht="23.25">
      <c r="K1022" s="372"/>
    </row>
    <row r="1023" ht="23.25">
      <c r="K1023" s="372"/>
    </row>
    <row r="1024" ht="23.25">
      <c r="K1024" s="372"/>
    </row>
    <row r="1025" ht="23.25">
      <c r="K1025" s="372"/>
    </row>
    <row r="1026" ht="23.25">
      <c r="K1026" s="372"/>
    </row>
    <row r="1027" ht="23.25">
      <c r="K1027" s="372"/>
    </row>
    <row r="1028" ht="23.25">
      <c r="K1028" s="372"/>
    </row>
    <row r="1029" ht="23.25">
      <c r="K1029" s="372"/>
    </row>
    <row r="1030" ht="23.25">
      <c r="K1030" s="372"/>
    </row>
    <row r="1031" ht="23.25">
      <c r="K1031" s="372"/>
    </row>
    <row r="1032" ht="23.25">
      <c r="K1032" s="372"/>
    </row>
    <row r="1033" ht="23.25">
      <c r="K1033" s="372"/>
    </row>
    <row r="1034" ht="23.25">
      <c r="K1034" s="372"/>
    </row>
    <row r="1035" ht="23.25">
      <c r="K1035" s="372"/>
    </row>
    <row r="1036" ht="23.25">
      <c r="K1036" s="372"/>
    </row>
    <row r="1037" ht="23.25">
      <c r="K1037" s="372"/>
    </row>
    <row r="1038" ht="23.25">
      <c r="K1038" s="372"/>
    </row>
    <row r="1039" ht="23.25">
      <c r="K1039" s="372"/>
    </row>
    <row r="1040" ht="23.25">
      <c r="K1040" s="372"/>
    </row>
    <row r="1041" ht="23.25">
      <c r="K1041" s="372"/>
    </row>
    <row r="1042" ht="23.25">
      <c r="K1042" s="372"/>
    </row>
    <row r="1043" ht="23.25">
      <c r="K1043" s="372"/>
    </row>
    <row r="1044" ht="23.25">
      <c r="K1044" s="372"/>
    </row>
    <row r="1045" ht="23.25">
      <c r="K1045" s="372"/>
    </row>
    <row r="1046" ht="23.25">
      <c r="K1046" s="372"/>
    </row>
    <row r="1047" ht="23.25">
      <c r="K1047" s="372"/>
    </row>
    <row r="1048" ht="23.25">
      <c r="K1048" s="372"/>
    </row>
    <row r="1049" ht="23.25">
      <c r="K1049" s="372"/>
    </row>
    <row r="1050" ht="23.25">
      <c r="K1050" s="372"/>
    </row>
    <row r="1051" ht="23.25">
      <c r="K1051" s="372"/>
    </row>
    <row r="1052" ht="23.25">
      <c r="K1052" s="372"/>
    </row>
    <row r="1053" ht="23.25">
      <c r="K1053" s="372"/>
    </row>
    <row r="1054" ht="23.25">
      <c r="K1054" s="372"/>
    </row>
    <row r="1055" ht="23.25">
      <c r="K1055" s="372"/>
    </row>
    <row r="1056" ht="23.25">
      <c r="K1056" s="372"/>
    </row>
    <row r="1057" ht="23.25">
      <c r="K1057" s="372"/>
    </row>
    <row r="1058" ht="23.25">
      <c r="K1058" s="372"/>
    </row>
    <row r="1059" ht="23.25">
      <c r="K1059" s="372"/>
    </row>
    <row r="1060" ht="23.25">
      <c r="K1060" s="372"/>
    </row>
    <row r="1061" ht="23.25">
      <c r="K1061" s="372"/>
    </row>
    <row r="1062" ht="23.25">
      <c r="K1062" s="372"/>
    </row>
    <row r="1063" ht="23.25">
      <c r="K1063" s="372"/>
    </row>
    <row r="1064" ht="23.25">
      <c r="K1064" s="372"/>
    </row>
    <row r="1065" ht="23.25">
      <c r="K1065" s="372"/>
    </row>
    <row r="1066" ht="23.25">
      <c r="K1066" s="372"/>
    </row>
    <row r="1067" ht="23.25">
      <c r="K1067" s="372"/>
    </row>
    <row r="1068" ht="23.25">
      <c r="K1068" s="372"/>
    </row>
    <row r="1069" ht="23.25">
      <c r="K1069" s="372"/>
    </row>
    <row r="1070" ht="23.25">
      <c r="K1070" s="372"/>
    </row>
    <row r="1071" ht="23.25">
      <c r="K1071" s="372"/>
    </row>
    <row r="1072" ht="23.25">
      <c r="K1072" s="372"/>
    </row>
    <row r="1073" ht="23.25">
      <c r="K1073" s="372"/>
    </row>
    <row r="1074" ht="23.25">
      <c r="K1074" s="372"/>
    </row>
    <row r="1075" ht="23.25">
      <c r="K1075" s="372"/>
    </row>
    <row r="1076" ht="23.25">
      <c r="K1076" s="372"/>
    </row>
    <row r="1077" ht="23.25">
      <c r="K1077" s="372"/>
    </row>
    <row r="1078" ht="23.25">
      <c r="K1078" s="372"/>
    </row>
    <row r="1079" ht="23.25">
      <c r="K1079" s="372"/>
    </row>
    <row r="1080" ht="23.25">
      <c r="K1080" s="372"/>
    </row>
    <row r="1081" ht="23.25">
      <c r="K1081" s="372"/>
    </row>
    <row r="1082" ht="23.25">
      <c r="K1082" s="372"/>
    </row>
    <row r="1083" ht="23.25">
      <c r="K1083" s="372"/>
    </row>
    <row r="1084" ht="23.25">
      <c r="K1084" s="372"/>
    </row>
    <row r="1085" ht="23.25">
      <c r="K1085" s="372"/>
    </row>
    <row r="1086" ht="23.25">
      <c r="K1086" s="372"/>
    </row>
    <row r="1087" ht="23.25">
      <c r="K1087" s="372"/>
    </row>
    <row r="1088" ht="23.25">
      <c r="K1088" s="372"/>
    </row>
    <row r="1089" ht="23.25">
      <c r="K1089" s="372"/>
    </row>
    <row r="1090" ht="23.25">
      <c r="K1090" s="372"/>
    </row>
    <row r="1091" ht="23.25">
      <c r="K1091" s="372"/>
    </row>
    <row r="1092" ht="23.25">
      <c r="K1092" s="372"/>
    </row>
    <row r="1093" ht="23.25">
      <c r="K1093" s="372"/>
    </row>
    <row r="1094" ht="23.25">
      <c r="K1094" s="372"/>
    </row>
    <row r="1095" ht="23.25">
      <c r="K1095" s="372"/>
    </row>
    <row r="1096" ht="23.25">
      <c r="K1096" s="372"/>
    </row>
    <row r="1097" ht="23.25">
      <c r="K1097" s="372"/>
    </row>
    <row r="1098" ht="23.25">
      <c r="K1098" s="372"/>
    </row>
    <row r="1099" ht="23.25">
      <c r="K1099" s="372"/>
    </row>
    <row r="1100" ht="23.25">
      <c r="K1100" s="372"/>
    </row>
    <row r="1101" ht="23.25">
      <c r="K1101" s="372"/>
    </row>
    <row r="1102" ht="23.25">
      <c r="K1102" s="372"/>
    </row>
    <row r="1103" ht="23.25">
      <c r="K1103" s="372"/>
    </row>
    <row r="1104" ht="23.25">
      <c r="K1104" s="372"/>
    </row>
    <row r="1105" ht="23.25">
      <c r="K1105" s="372"/>
    </row>
    <row r="1106" ht="23.25">
      <c r="K1106" s="372"/>
    </row>
    <row r="1107" ht="23.25">
      <c r="K1107" s="372"/>
    </row>
    <row r="1108" ht="23.25">
      <c r="K1108" s="372"/>
    </row>
    <row r="1109" ht="23.25">
      <c r="K1109" s="372"/>
    </row>
    <row r="1110" ht="23.25">
      <c r="K1110" s="372"/>
    </row>
    <row r="1111" ht="23.25">
      <c r="K1111" s="372"/>
    </row>
    <row r="1112" ht="23.25">
      <c r="K1112" s="372"/>
    </row>
    <row r="1113" ht="23.25">
      <c r="K1113" s="372"/>
    </row>
    <row r="1114" ht="23.25">
      <c r="K1114" s="372"/>
    </row>
    <row r="1115" ht="23.25">
      <c r="K1115" s="372"/>
    </row>
    <row r="1116" ht="23.25">
      <c r="K1116" s="372"/>
    </row>
    <row r="1117" ht="23.25">
      <c r="K1117" s="372"/>
    </row>
    <row r="1118" ht="23.25">
      <c r="K1118" s="372"/>
    </row>
    <row r="1119" ht="23.25">
      <c r="K1119" s="372"/>
    </row>
    <row r="1120" ht="23.25">
      <c r="K1120" s="372"/>
    </row>
    <row r="1121" ht="23.25">
      <c r="K1121" s="372"/>
    </row>
    <row r="1122" ht="23.25">
      <c r="K1122" s="372"/>
    </row>
    <row r="1123" ht="23.25">
      <c r="K1123" s="372"/>
    </row>
    <row r="1124" ht="23.25">
      <c r="K1124" s="372"/>
    </row>
    <row r="1125" ht="23.25">
      <c r="K1125" s="372"/>
    </row>
    <row r="1126" ht="23.25">
      <c r="K1126" s="372"/>
    </row>
    <row r="1127" ht="23.25">
      <c r="K1127" s="372"/>
    </row>
    <row r="1128" ht="23.25">
      <c r="K1128" s="372"/>
    </row>
    <row r="1129" ht="23.25">
      <c r="K1129" s="372"/>
    </row>
    <row r="1130" ht="23.25">
      <c r="K1130" s="372"/>
    </row>
    <row r="1131" ht="23.25">
      <c r="K1131" s="372"/>
    </row>
    <row r="1132" ht="23.25">
      <c r="K1132" s="372"/>
    </row>
    <row r="1133" ht="23.25">
      <c r="K1133" s="372"/>
    </row>
    <row r="1134" ht="23.25">
      <c r="K1134" s="372"/>
    </row>
    <row r="1135" ht="23.25">
      <c r="K1135" s="372"/>
    </row>
    <row r="1136" ht="23.25">
      <c r="K1136" s="372"/>
    </row>
    <row r="1137" ht="23.25">
      <c r="K1137" s="372"/>
    </row>
    <row r="1138" ht="23.25">
      <c r="K1138" s="372"/>
    </row>
    <row r="1139" ht="23.25">
      <c r="K1139" s="372"/>
    </row>
    <row r="1140" ht="23.25">
      <c r="K1140" s="372"/>
    </row>
    <row r="1141" ht="23.25">
      <c r="K1141" s="372"/>
    </row>
    <row r="1142" ht="23.25">
      <c r="K1142" s="372"/>
    </row>
    <row r="1143" ht="23.25">
      <c r="K1143" s="372"/>
    </row>
    <row r="1144" ht="23.25">
      <c r="K1144" s="372"/>
    </row>
    <row r="1145" ht="23.25">
      <c r="K1145" s="372"/>
    </row>
    <row r="1146" ht="23.25">
      <c r="K1146" s="372"/>
    </row>
    <row r="1147" ht="23.25">
      <c r="K1147" s="372"/>
    </row>
    <row r="1148" ht="23.25">
      <c r="K1148" s="372"/>
    </row>
    <row r="1149" ht="23.25">
      <c r="K1149" s="372"/>
    </row>
    <row r="1150" ht="23.25">
      <c r="K1150" s="372"/>
    </row>
    <row r="1151" ht="23.25">
      <c r="K1151" s="372"/>
    </row>
    <row r="1152" ht="23.25">
      <c r="K1152" s="372"/>
    </row>
    <row r="1153" ht="23.25">
      <c r="K1153" s="372"/>
    </row>
    <row r="1154" ht="23.25">
      <c r="K1154" s="372"/>
    </row>
    <row r="1155" ht="23.25">
      <c r="K1155" s="372"/>
    </row>
    <row r="1156" ht="23.25">
      <c r="K1156" s="372"/>
    </row>
    <row r="1157" ht="23.25">
      <c r="K1157" s="372"/>
    </row>
    <row r="1158" ht="23.25">
      <c r="K1158" s="372"/>
    </row>
    <row r="1159" ht="23.25">
      <c r="K1159" s="372"/>
    </row>
    <row r="1160" ht="23.25">
      <c r="K1160" s="372"/>
    </row>
    <row r="1161" ht="23.25">
      <c r="K1161" s="372"/>
    </row>
    <row r="1162" ht="23.25">
      <c r="K1162" s="372"/>
    </row>
    <row r="1163" ht="23.25">
      <c r="K1163" s="372"/>
    </row>
    <row r="1164" ht="23.25">
      <c r="K1164" s="372"/>
    </row>
    <row r="1165" ht="23.25">
      <c r="K1165" s="372"/>
    </row>
    <row r="1166" ht="23.25">
      <c r="K1166" s="372"/>
    </row>
    <row r="1167" ht="23.25">
      <c r="K1167" s="372"/>
    </row>
    <row r="1168" ht="23.25">
      <c r="K1168" s="372"/>
    </row>
    <row r="1169" ht="23.25">
      <c r="K1169" s="372"/>
    </row>
    <row r="1170" ht="23.25">
      <c r="K1170" s="372"/>
    </row>
    <row r="1171" ht="23.25">
      <c r="K1171" s="372"/>
    </row>
    <row r="1172" ht="23.25">
      <c r="K1172" s="372"/>
    </row>
    <row r="1173" ht="23.25">
      <c r="K1173" s="372"/>
    </row>
    <row r="1174" ht="23.25">
      <c r="K1174" s="372"/>
    </row>
    <row r="1175" ht="23.25">
      <c r="K1175" s="372"/>
    </row>
    <row r="1176" ht="23.25">
      <c r="K1176" s="372"/>
    </row>
    <row r="1177" ht="23.25">
      <c r="K1177" s="372"/>
    </row>
    <row r="1178" ht="23.25">
      <c r="K1178" s="372"/>
    </row>
    <row r="1179" ht="23.25">
      <c r="K1179" s="372"/>
    </row>
    <row r="1180" ht="23.25">
      <c r="K1180" s="372"/>
    </row>
    <row r="1181" ht="23.25">
      <c r="K1181" s="372"/>
    </row>
    <row r="1182" ht="23.25">
      <c r="K1182" s="372"/>
    </row>
    <row r="1183" ht="23.25">
      <c r="K1183" s="372"/>
    </row>
    <row r="1184" ht="23.25">
      <c r="K1184" s="372"/>
    </row>
    <row r="1185" ht="23.25">
      <c r="K1185" s="372"/>
    </row>
    <row r="1186" ht="23.25">
      <c r="K1186" s="372"/>
    </row>
    <row r="1187" ht="23.25">
      <c r="K1187" s="372"/>
    </row>
    <row r="1188" ht="23.25">
      <c r="K1188" s="372"/>
    </row>
    <row r="1189" ht="23.25">
      <c r="K1189" s="372"/>
    </row>
    <row r="1190" ht="23.25">
      <c r="K1190" s="372"/>
    </row>
    <row r="1191" ht="23.25">
      <c r="K1191" s="372"/>
    </row>
    <row r="1192" ht="23.25">
      <c r="K1192" s="372"/>
    </row>
    <row r="1193" ht="23.25">
      <c r="K1193" s="372"/>
    </row>
    <row r="1194" ht="23.25">
      <c r="K1194" s="372"/>
    </row>
    <row r="1195" ht="23.25">
      <c r="K1195" s="372"/>
    </row>
    <row r="1196" ht="23.25">
      <c r="K1196" s="372"/>
    </row>
    <row r="1197" ht="23.25">
      <c r="K1197" s="372"/>
    </row>
    <row r="1198" ht="23.25">
      <c r="K1198" s="372"/>
    </row>
    <row r="1199" ht="23.25">
      <c r="K1199" s="372"/>
    </row>
    <row r="1200" ht="23.25">
      <c r="K1200" s="372"/>
    </row>
    <row r="1201" ht="23.25">
      <c r="K1201" s="372"/>
    </row>
    <row r="1202" ht="23.25">
      <c r="K1202" s="372"/>
    </row>
    <row r="1203" ht="23.25">
      <c r="K1203" s="372"/>
    </row>
    <row r="1204" ht="23.25">
      <c r="K1204" s="372"/>
    </row>
    <row r="1205" ht="23.25">
      <c r="K1205" s="372"/>
    </row>
    <row r="1206" ht="23.25">
      <c r="K1206" s="372"/>
    </row>
    <row r="1207" ht="23.25">
      <c r="K1207" s="372"/>
    </row>
    <row r="1208" ht="23.25">
      <c r="K1208" s="372"/>
    </row>
    <row r="1209" ht="23.25">
      <c r="K1209" s="372"/>
    </row>
    <row r="1210" ht="23.25">
      <c r="K1210" s="372"/>
    </row>
    <row r="1211" ht="23.25">
      <c r="K1211" s="372"/>
    </row>
    <row r="1212" ht="23.25">
      <c r="K1212" s="372"/>
    </row>
    <row r="1213" ht="23.25">
      <c r="K1213" s="372"/>
    </row>
    <row r="1214" ht="23.25">
      <c r="K1214" s="372"/>
    </row>
    <row r="1215" ht="23.25">
      <c r="K1215" s="372"/>
    </row>
    <row r="1216" ht="23.25">
      <c r="K1216" s="372"/>
    </row>
    <row r="1217" ht="23.25">
      <c r="K1217" s="372"/>
    </row>
    <row r="1218" ht="23.25">
      <c r="K1218" s="372"/>
    </row>
    <row r="1219" ht="23.25">
      <c r="K1219" s="372"/>
    </row>
    <row r="1220" ht="23.25">
      <c r="K1220" s="372"/>
    </row>
    <row r="1221" ht="23.25">
      <c r="K1221" s="372"/>
    </row>
    <row r="1222" ht="23.25">
      <c r="K1222" s="372"/>
    </row>
    <row r="1223" ht="23.25">
      <c r="K1223" s="372"/>
    </row>
    <row r="1224" ht="23.25">
      <c r="K1224" s="372"/>
    </row>
    <row r="1225" ht="23.25">
      <c r="K1225" s="372"/>
    </row>
    <row r="1226" ht="23.25">
      <c r="K1226" s="372"/>
    </row>
    <row r="1227" ht="23.25">
      <c r="K1227" s="372"/>
    </row>
    <row r="1228" ht="23.25">
      <c r="K1228" s="372"/>
    </row>
    <row r="1229" ht="23.25">
      <c r="K1229" s="372"/>
    </row>
    <row r="1230" ht="23.25">
      <c r="K1230" s="372"/>
    </row>
    <row r="1231" ht="23.25">
      <c r="K1231" s="372"/>
    </row>
    <row r="1232" ht="23.25">
      <c r="K1232" s="372"/>
    </row>
    <row r="1233" ht="23.25">
      <c r="K1233" s="372"/>
    </row>
    <row r="1234" ht="23.25">
      <c r="K1234" s="372"/>
    </row>
    <row r="1235" ht="23.25">
      <c r="K1235" s="372"/>
    </row>
    <row r="1236" ht="23.25">
      <c r="K1236" s="372"/>
    </row>
    <row r="1237" ht="23.25">
      <c r="K1237" s="372"/>
    </row>
    <row r="1238" ht="23.25">
      <c r="K1238" s="372"/>
    </row>
    <row r="1239" ht="23.25">
      <c r="K1239" s="372"/>
    </row>
    <row r="1240" ht="23.25">
      <c r="K1240" s="372"/>
    </row>
    <row r="1241" ht="23.25">
      <c r="K1241" s="372"/>
    </row>
    <row r="1242" ht="23.25">
      <c r="K1242" s="372"/>
    </row>
    <row r="1243" ht="23.25">
      <c r="K1243" s="372"/>
    </row>
    <row r="1244" ht="23.25">
      <c r="K1244" s="372"/>
    </row>
    <row r="1245" ht="23.25">
      <c r="K1245" s="372"/>
    </row>
    <row r="1246" ht="23.25">
      <c r="K1246" s="372"/>
    </row>
    <row r="1247" ht="23.25">
      <c r="K1247" s="372"/>
    </row>
    <row r="1248" ht="23.25">
      <c r="K1248" s="372"/>
    </row>
    <row r="1249" ht="23.25">
      <c r="K1249" s="372"/>
    </row>
    <row r="1250" ht="23.25">
      <c r="K1250" s="372"/>
    </row>
    <row r="1251" ht="23.25">
      <c r="K1251" s="372"/>
    </row>
    <row r="1252" ht="23.25">
      <c r="K1252" s="372"/>
    </row>
    <row r="1253" ht="23.25">
      <c r="K1253" s="372"/>
    </row>
    <row r="1254" ht="23.25">
      <c r="K1254" s="372"/>
    </row>
    <row r="1255" ht="23.25">
      <c r="K1255" s="372"/>
    </row>
    <row r="1256" ht="23.25">
      <c r="K1256" s="372"/>
    </row>
    <row r="1257" ht="23.25">
      <c r="K1257" s="372"/>
    </row>
    <row r="1258" ht="23.25">
      <c r="K1258" s="372"/>
    </row>
    <row r="1259" ht="23.25">
      <c r="K1259" s="372"/>
    </row>
    <row r="1260" ht="23.25">
      <c r="K1260" s="372"/>
    </row>
    <row r="1261" ht="23.25">
      <c r="K1261" s="372"/>
    </row>
    <row r="1262" ht="23.25">
      <c r="K1262" s="372"/>
    </row>
    <row r="1263" ht="23.25">
      <c r="K1263" s="372"/>
    </row>
    <row r="1264" ht="23.25">
      <c r="K1264" s="372"/>
    </row>
    <row r="1265" ht="23.25">
      <c r="K1265" s="372"/>
    </row>
    <row r="1266" ht="23.25">
      <c r="K1266" s="372"/>
    </row>
    <row r="1267" ht="23.25">
      <c r="K1267" s="372"/>
    </row>
    <row r="1268" ht="23.25">
      <c r="K1268" s="372"/>
    </row>
    <row r="1269" ht="23.25">
      <c r="K1269" s="372"/>
    </row>
    <row r="1270" ht="23.25">
      <c r="K1270" s="372"/>
    </row>
    <row r="1271" ht="23.25">
      <c r="K1271" s="372"/>
    </row>
    <row r="1272" ht="23.25">
      <c r="K1272" s="372"/>
    </row>
    <row r="1273" ht="23.25">
      <c r="K1273" s="372"/>
    </row>
    <row r="1274" ht="23.25">
      <c r="K1274" s="372"/>
    </row>
    <row r="1275" ht="23.25">
      <c r="K1275" s="372"/>
    </row>
    <row r="1276" ht="23.25">
      <c r="K1276" s="372"/>
    </row>
    <row r="1277" ht="23.25">
      <c r="K1277" s="372"/>
    </row>
    <row r="1278" ht="23.25">
      <c r="K1278" s="372"/>
    </row>
    <row r="1279" ht="23.25">
      <c r="K1279" s="372"/>
    </row>
    <row r="1280" ht="23.25">
      <c r="K1280" s="372"/>
    </row>
    <row r="1281" ht="23.25">
      <c r="K1281" s="372"/>
    </row>
    <row r="1282" ht="23.25">
      <c r="K1282" s="372"/>
    </row>
    <row r="1283" ht="23.25">
      <c r="K1283" s="372"/>
    </row>
    <row r="1284" ht="23.25">
      <c r="K1284" s="372"/>
    </row>
    <row r="1285" ht="23.25">
      <c r="K1285" s="372"/>
    </row>
    <row r="1286" ht="23.25">
      <c r="K1286" s="372"/>
    </row>
    <row r="1287" ht="23.25">
      <c r="K1287" s="372"/>
    </row>
    <row r="1288" ht="23.25">
      <c r="K1288" s="372"/>
    </row>
    <row r="1289" ht="23.25">
      <c r="K1289" s="372"/>
    </row>
    <row r="1290" ht="23.25">
      <c r="K1290" s="372"/>
    </row>
    <row r="1291" ht="23.25">
      <c r="K1291" s="372"/>
    </row>
    <row r="1292" ht="23.25">
      <c r="K1292" s="372"/>
    </row>
    <row r="1293" ht="23.25">
      <c r="K1293" s="372"/>
    </row>
    <row r="1294" ht="23.25">
      <c r="K1294" s="372"/>
    </row>
    <row r="1295" ht="23.25">
      <c r="K1295" s="372"/>
    </row>
    <row r="1296" ht="23.25">
      <c r="K1296" s="372"/>
    </row>
    <row r="1297" ht="23.25">
      <c r="K1297" s="372"/>
    </row>
    <row r="1298" ht="23.25">
      <c r="K1298" s="372"/>
    </row>
    <row r="1299" ht="23.25">
      <c r="K1299" s="372"/>
    </row>
    <row r="1300" ht="23.25">
      <c r="K1300" s="372"/>
    </row>
    <row r="1301" ht="23.25">
      <c r="K1301" s="372"/>
    </row>
    <row r="1302" ht="23.25">
      <c r="K1302" s="372"/>
    </row>
    <row r="1303" ht="23.25">
      <c r="K1303" s="372"/>
    </row>
    <row r="1304" ht="23.25">
      <c r="K1304" s="372"/>
    </row>
    <row r="1305" ht="23.25">
      <c r="K1305" s="372"/>
    </row>
    <row r="1306" ht="23.25">
      <c r="K1306" s="372"/>
    </row>
    <row r="1307" ht="23.25">
      <c r="K1307" s="372"/>
    </row>
    <row r="1308" ht="23.25">
      <c r="K1308" s="372"/>
    </row>
    <row r="1309" ht="23.25">
      <c r="K1309" s="372"/>
    </row>
    <row r="1310" ht="23.25">
      <c r="K1310" s="372"/>
    </row>
    <row r="1311" ht="23.25">
      <c r="K1311" s="372"/>
    </row>
    <row r="1312" ht="23.25">
      <c r="K1312" s="372"/>
    </row>
    <row r="1313" ht="23.25">
      <c r="K1313" s="372"/>
    </row>
    <row r="1314" ht="23.25">
      <c r="K1314" s="372"/>
    </row>
    <row r="1315" ht="23.25">
      <c r="K1315" s="372"/>
    </row>
    <row r="1316" ht="23.25">
      <c r="K1316" s="372"/>
    </row>
    <row r="1317" ht="23.25">
      <c r="K1317" s="372"/>
    </row>
    <row r="1318" ht="23.25">
      <c r="K1318" s="372"/>
    </row>
    <row r="1319" ht="23.25">
      <c r="K1319" s="372"/>
    </row>
    <row r="1320" ht="23.25">
      <c r="K1320" s="372"/>
    </row>
    <row r="1321" ht="23.25">
      <c r="K1321" s="372"/>
    </row>
    <row r="1322" ht="23.25">
      <c r="K1322" s="372"/>
    </row>
    <row r="1323" ht="23.25">
      <c r="K1323" s="372"/>
    </row>
    <row r="1324" ht="23.25">
      <c r="K1324" s="372"/>
    </row>
    <row r="1325" ht="23.25">
      <c r="K1325" s="372"/>
    </row>
    <row r="1326" ht="23.25">
      <c r="K1326" s="372"/>
    </row>
    <row r="1327" ht="23.25">
      <c r="K1327" s="372"/>
    </row>
    <row r="1328" ht="23.25">
      <c r="K1328" s="372"/>
    </row>
    <row r="1329" ht="23.25">
      <c r="K1329" s="372"/>
    </row>
    <row r="1330" ht="23.25">
      <c r="K1330" s="372"/>
    </row>
    <row r="1331" ht="23.25">
      <c r="K1331" s="372"/>
    </row>
    <row r="1332" ht="23.25">
      <c r="K1332" s="372"/>
    </row>
    <row r="1333" ht="23.25">
      <c r="K1333" s="372"/>
    </row>
    <row r="1334" ht="23.25">
      <c r="K1334" s="372"/>
    </row>
    <row r="1335" ht="23.25">
      <c r="K1335" s="372"/>
    </row>
    <row r="1336" ht="23.25">
      <c r="K1336" s="372"/>
    </row>
    <row r="1337" ht="23.25">
      <c r="K1337" s="372"/>
    </row>
    <row r="1338" ht="23.25">
      <c r="K1338" s="372"/>
    </row>
    <row r="1339" ht="23.25">
      <c r="K1339" s="372"/>
    </row>
    <row r="1340" ht="23.25">
      <c r="K1340" s="372"/>
    </row>
    <row r="1341" ht="23.25">
      <c r="K1341" s="372"/>
    </row>
    <row r="1342" ht="23.25">
      <c r="K1342" s="372"/>
    </row>
    <row r="1343" ht="23.25">
      <c r="K1343" s="372"/>
    </row>
    <row r="1344" ht="23.25">
      <c r="K1344" s="372"/>
    </row>
    <row r="1345" ht="23.25">
      <c r="K1345" s="372"/>
    </row>
    <row r="1346" ht="23.25">
      <c r="K1346" s="372"/>
    </row>
    <row r="1347" ht="23.25">
      <c r="K1347" s="372"/>
    </row>
    <row r="1348" ht="23.25">
      <c r="K1348" s="372"/>
    </row>
    <row r="1349" ht="23.25">
      <c r="K1349" s="372"/>
    </row>
    <row r="1350" ht="23.25">
      <c r="K1350" s="372"/>
    </row>
    <row r="1351" ht="23.25">
      <c r="K1351" s="372"/>
    </row>
    <row r="1352" ht="23.25">
      <c r="K1352" s="372"/>
    </row>
    <row r="1353" ht="23.25">
      <c r="K1353" s="372"/>
    </row>
    <row r="1354" ht="23.25">
      <c r="K1354" s="372"/>
    </row>
    <row r="1355" ht="23.25">
      <c r="K1355" s="372"/>
    </row>
    <row r="1356" ht="23.25">
      <c r="K1356" s="372"/>
    </row>
    <row r="1357" ht="23.25">
      <c r="K1357" s="372"/>
    </row>
    <row r="1358" ht="23.25">
      <c r="K1358" s="372"/>
    </row>
    <row r="1359" ht="23.25">
      <c r="K1359" s="372"/>
    </row>
    <row r="1360" ht="23.25">
      <c r="K1360" s="372"/>
    </row>
    <row r="1361" ht="23.25">
      <c r="K1361" s="372"/>
    </row>
    <row r="1362" ht="23.25">
      <c r="K1362" s="372"/>
    </row>
    <row r="1363" ht="23.25">
      <c r="K1363" s="372"/>
    </row>
    <row r="1364" ht="23.25">
      <c r="K1364" s="372"/>
    </row>
    <row r="1365" ht="23.25">
      <c r="K1365" s="372"/>
    </row>
    <row r="1366" ht="23.25">
      <c r="K1366" s="372"/>
    </row>
    <row r="1367" ht="23.25">
      <c r="K1367" s="372"/>
    </row>
    <row r="1368" ht="23.25">
      <c r="K1368" s="372"/>
    </row>
    <row r="1369" ht="23.25">
      <c r="K1369" s="372"/>
    </row>
    <row r="1370" ht="23.25">
      <c r="K1370" s="372"/>
    </row>
    <row r="1371" ht="23.25">
      <c r="K1371" s="372"/>
    </row>
    <row r="1372" ht="23.25">
      <c r="K1372" s="372"/>
    </row>
    <row r="1373" ht="23.25">
      <c r="K1373" s="372"/>
    </row>
    <row r="1374" ht="23.25">
      <c r="K1374" s="372"/>
    </row>
    <row r="1375" ht="23.25">
      <c r="K1375" s="372"/>
    </row>
    <row r="1376" ht="23.25">
      <c r="K1376" s="372"/>
    </row>
    <row r="1377" ht="23.25">
      <c r="K1377" s="372"/>
    </row>
    <row r="1378" ht="23.25">
      <c r="K1378" s="372"/>
    </row>
    <row r="1379" ht="23.25">
      <c r="K1379" s="372"/>
    </row>
    <row r="1380" ht="23.25">
      <c r="K1380" s="372"/>
    </row>
    <row r="1381" ht="23.25">
      <c r="K1381" s="372"/>
    </row>
    <row r="1382" ht="23.25">
      <c r="K1382" s="372"/>
    </row>
    <row r="1383" ht="23.25">
      <c r="K1383" s="372"/>
    </row>
    <row r="1384" ht="23.25">
      <c r="K1384" s="372"/>
    </row>
    <row r="1385" ht="23.25">
      <c r="K1385" s="372"/>
    </row>
    <row r="1386" ht="23.25">
      <c r="K1386" s="372"/>
    </row>
    <row r="1387" ht="23.25">
      <c r="K1387" s="372"/>
    </row>
    <row r="1388" ht="23.25">
      <c r="K1388" s="372"/>
    </row>
    <row r="1389" ht="23.25">
      <c r="K1389" s="372"/>
    </row>
    <row r="1390" ht="23.25">
      <c r="K1390" s="372"/>
    </row>
    <row r="1391" ht="23.25">
      <c r="K1391" s="372"/>
    </row>
    <row r="1392" ht="23.25">
      <c r="K1392" s="372"/>
    </row>
    <row r="1393" ht="23.25">
      <c r="K1393" s="372"/>
    </row>
    <row r="1394" ht="23.25">
      <c r="K1394" s="372"/>
    </row>
    <row r="1395" ht="23.25">
      <c r="K1395" s="372"/>
    </row>
    <row r="1396" ht="23.25">
      <c r="K1396" s="372"/>
    </row>
    <row r="1397" ht="23.25">
      <c r="K1397" s="372"/>
    </row>
    <row r="1398" ht="23.25">
      <c r="K1398" s="372"/>
    </row>
    <row r="1399" ht="23.25">
      <c r="K1399" s="372"/>
    </row>
    <row r="1400" ht="23.25">
      <c r="K1400" s="372"/>
    </row>
    <row r="1401" ht="23.25">
      <c r="K1401" s="372"/>
    </row>
    <row r="1402" ht="23.25">
      <c r="K1402" s="372"/>
    </row>
    <row r="1403" ht="23.25">
      <c r="K1403" s="372"/>
    </row>
    <row r="1404" ht="23.25">
      <c r="K1404" s="372"/>
    </row>
    <row r="1405" ht="23.25">
      <c r="K1405" s="372"/>
    </row>
    <row r="1406" ht="23.25">
      <c r="K1406" s="372"/>
    </row>
    <row r="1407" ht="23.25">
      <c r="K1407" s="372"/>
    </row>
    <row r="1408" ht="23.25">
      <c r="K1408" s="372"/>
    </row>
    <row r="1409" ht="23.25">
      <c r="K1409" s="372"/>
    </row>
    <row r="1410" ht="23.25">
      <c r="K1410" s="372"/>
    </row>
    <row r="1411" ht="23.25">
      <c r="K1411" s="372"/>
    </row>
    <row r="1412" ht="23.25">
      <c r="K1412" s="372"/>
    </row>
    <row r="1413" ht="23.25">
      <c r="K1413" s="372"/>
    </row>
    <row r="1414" ht="23.25">
      <c r="K1414" s="372"/>
    </row>
    <row r="1415" ht="23.25">
      <c r="K1415" s="372"/>
    </row>
    <row r="1416" ht="23.25">
      <c r="K1416" s="372"/>
    </row>
    <row r="1417" ht="23.25">
      <c r="K1417" s="372"/>
    </row>
    <row r="1418" ht="23.25">
      <c r="K1418" s="372"/>
    </row>
    <row r="1419" ht="23.25">
      <c r="K1419" s="372"/>
    </row>
    <row r="1420" ht="23.25">
      <c r="K1420" s="372"/>
    </row>
    <row r="1421" ht="23.25">
      <c r="K1421" s="372"/>
    </row>
    <row r="1422" ht="23.25">
      <c r="K1422" s="372"/>
    </row>
    <row r="1423" ht="23.25">
      <c r="K1423" s="372"/>
    </row>
    <row r="1424" ht="23.25">
      <c r="K1424" s="372"/>
    </row>
    <row r="1425" ht="23.25">
      <c r="K1425" s="372"/>
    </row>
    <row r="1426" ht="23.25">
      <c r="K1426" s="372"/>
    </row>
    <row r="1427" ht="23.25">
      <c r="K1427" s="372"/>
    </row>
    <row r="1428" ht="23.25">
      <c r="K1428" s="372"/>
    </row>
    <row r="1429" ht="23.25">
      <c r="K1429" s="372"/>
    </row>
    <row r="1430" ht="23.25">
      <c r="K1430" s="372"/>
    </row>
    <row r="1431" ht="23.25">
      <c r="K1431" s="372"/>
    </row>
    <row r="1432" ht="23.25">
      <c r="K1432" s="372"/>
    </row>
    <row r="1433" ht="23.25">
      <c r="K1433" s="372"/>
    </row>
    <row r="1434" ht="23.25">
      <c r="K1434" s="372"/>
    </row>
    <row r="1435" ht="23.25">
      <c r="K1435" s="372"/>
    </row>
    <row r="1436" ht="23.25">
      <c r="K1436" s="372"/>
    </row>
    <row r="1437" ht="23.25">
      <c r="K1437" s="372"/>
    </row>
    <row r="1438" ht="23.25">
      <c r="K1438" s="372"/>
    </row>
    <row r="1439" ht="23.25">
      <c r="K1439" s="372"/>
    </row>
    <row r="1440" ht="23.25">
      <c r="K1440" s="372"/>
    </row>
    <row r="1441" ht="23.25">
      <c r="K1441" s="372"/>
    </row>
    <row r="1442" ht="23.25">
      <c r="K1442" s="372"/>
    </row>
    <row r="1443" ht="23.25">
      <c r="K1443" s="372"/>
    </row>
    <row r="1444" ht="23.25">
      <c r="K1444" s="372"/>
    </row>
    <row r="1445" ht="23.25">
      <c r="K1445" s="372"/>
    </row>
    <row r="1446" ht="23.25">
      <c r="K1446" s="372"/>
    </row>
    <row r="1447" ht="23.25">
      <c r="K1447" s="372"/>
    </row>
    <row r="1448" ht="23.25">
      <c r="K1448" s="372"/>
    </row>
    <row r="1449" ht="23.25">
      <c r="K1449" s="372"/>
    </row>
    <row r="1450" ht="23.25">
      <c r="K1450" s="372"/>
    </row>
    <row r="1451" ht="23.25">
      <c r="K1451" s="372"/>
    </row>
    <row r="1452" ht="23.25">
      <c r="K1452" s="372"/>
    </row>
    <row r="1453" ht="23.25">
      <c r="K1453" s="372"/>
    </row>
    <row r="1454" ht="23.25">
      <c r="K1454" s="372"/>
    </row>
    <row r="1455" ht="23.25">
      <c r="K1455" s="372"/>
    </row>
    <row r="1456" ht="23.25">
      <c r="K1456" s="372"/>
    </row>
    <row r="1457" ht="23.25">
      <c r="K1457" s="372"/>
    </row>
    <row r="1458" ht="23.25">
      <c r="K1458" s="372"/>
    </row>
    <row r="1459" ht="23.25">
      <c r="K1459" s="372"/>
    </row>
    <row r="1460" ht="23.25">
      <c r="K1460" s="372"/>
    </row>
    <row r="1461" ht="23.25">
      <c r="K1461" s="372"/>
    </row>
    <row r="1462" ht="23.25">
      <c r="K1462" s="372"/>
    </row>
    <row r="1463" ht="23.25">
      <c r="K1463" s="372"/>
    </row>
    <row r="1464" ht="23.25">
      <c r="K1464" s="372"/>
    </row>
    <row r="1465" ht="23.25">
      <c r="K1465" s="372"/>
    </row>
    <row r="1466" ht="23.25">
      <c r="K1466" s="372"/>
    </row>
    <row r="1467" ht="23.25">
      <c r="K1467" s="372"/>
    </row>
    <row r="1468" ht="23.25">
      <c r="K1468" s="372"/>
    </row>
    <row r="1469" ht="23.25">
      <c r="K1469" s="372"/>
    </row>
    <row r="1470" ht="23.25">
      <c r="K1470" s="372"/>
    </row>
    <row r="1471" ht="23.25">
      <c r="K1471" s="372"/>
    </row>
    <row r="1472" ht="23.25">
      <c r="K1472" s="372"/>
    </row>
    <row r="1473" ht="23.25">
      <c r="K1473" s="372"/>
    </row>
    <row r="1474" ht="23.25">
      <c r="K1474" s="372"/>
    </row>
    <row r="1475" ht="23.25">
      <c r="K1475" s="372"/>
    </row>
    <row r="1476" ht="23.25">
      <c r="K1476" s="372"/>
    </row>
    <row r="1477" ht="23.25">
      <c r="K1477" s="372"/>
    </row>
    <row r="1478" ht="23.25">
      <c r="K1478" s="372"/>
    </row>
    <row r="1479" ht="23.25">
      <c r="K1479" s="372"/>
    </row>
    <row r="1480" ht="23.25">
      <c r="K1480" s="372"/>
    </row>
    <row r="1481" ht="23.25">
      <c r="K1481" s="372"/>
    </row>
    <row r="1482" ht="23.25">
      <c r="K1482" s="372"/>
    </row>
    <row r="1483" ht="23.25">
      <c r="K1483" s="372"/>
    </row>
    <row r="1484" ht="23.25">
      <c r="K1484" s="372"/>
    </row>
    <row r="1485" ht="23.25">
      <c r="K1485" s="372"/>
    </row>
    <row r="1486" ht="23.25">
      <c r="K1486" s="372"/>
    </row>
    <row r="1487" ht="23.25">
      <c r="K1487" s="372"/>
    </row>
    <row r="1488" ht="23.25">
      <c r="K1488" s="372"/>
    </row>
    <row r="1489" ht="23.25">
      <c r="K1489" s="372"/>
    </row>
    <row r="1490" ht="23.25">
      <c r="K1490" s="372"/>
    </row>
    <row r="1491" ht="23.25">
      <c r="K1491" s="372"/>
    </row>
    <row r="1492" ht="23.25">
      <c r="K1492" s="372"/>
    </row>
    <row r="1493" ht="23.25">
      <c r="K1493" s="372"/>
    </row>
    <row r="1494" ht="23.25">
      <c r="K1494" s="372"/>
    </row>
    <row r="1495" ht="23.25">
      <c r="K1495" s="372"/>
    </row>
    <row r="1496" ht="23.25">
      <c r="K1496" s="372"/>
    </row>
    <row r="1497" ht="23.25">
      <c r="K1497" s="372"/>
    </row>
    <row r="1498" ht="23.25">
      <c r="K1498" s="372"/>
    </row>
    <row r="1499" ht="23.25">
      <c r="K1499" s="372"/>
    </row>
    <row r="1500" ht="23.25">
      <c r="K1500" s="372"/>
    </row>
    <row r="1501" ht="23.25">
      <c r="K1501" s="372"/>
    </row>
    <row r="1502" ht="23.25">
      <c r="K1502" s="372"/>
    </row>
    <row r="1503" ht="23.25">
      <c r="K1503" s="372"/>
    </row>
    <row r="1504" ht="23.25">
      <c r="K1504" s="372"/>
    </row>
    <row r="1505" ht="23.25">
      <c r="K1505" s="372"/>
    </row>
    <row r="1506" ht="23.25">
      <c r="K1506" s="372"/>
    </row>
    <row r="1507" ht="23.25">
      <c r="K1507" s="372"/>
    </row>
    <row r="1508" ht="23.25">
      <c r="K1508" s="372"/>
    </row>
    <row r="1509" ht="23.25">
      <c r="K1509" s="372"/>
    </row>
    <row r="1510" ht="23.25">
      <c r="K1510" s="372"/>
    </row>
    <row r="1511" ht="23.25">
      <c r="K1511" s="372"/>
    </row>
    <row r="1512" ht="23.25">
      <c r="K1512" s="372"/>
    </row>
    <row r="1513" ht="23.25">
      <c r="K1513" s="372"/>
    </row>
    <row r="1514" ht="23.25">
      <c r="K1514" s="372"/>
    </row>
    <row r="1515" ht="23.25">
      <c r="K1515" s="372"/>
    </row>
    <row r="1516" ht="23.25">
      <c r="K1516" s="372"/>
    </row>
    <row r="1517" ht="23.25">
      <c r="K1517" s="372"/>
    </row>
    <row r="1518" ht="23.25">
      <c r="K1518" s="372"/>
    </row>
    <row r="1519" ht="23.25">
      <c r="K1519" s="372"/>
    </row>
    <row r="1520" ht="23.25">
      <c r="K1520" s="372"/>
    </row>
    <row r="1521" ht="23.25">
      <c r="K1521" s="372"/>
    </row>
    <row r="1522" ht="23.25">
      <c r="K1522" s="372"/>
    </row>
    <row r="1523" ht="23.25">
      <c r="K1523" s="372"/>
    </row>
    <row r="1524" ht="23.25">
      <c r="K1524" s="372"/>
    </row>
    <row r="1525" ht="23.25">
      <c r="K1525" s="372"/>
    </row>
    <row r="1526" ht="23.25">
      <c r="K1526" s="372"/>
    </row>
    <row r="1527" ht="23.25">
      <c r="K1527" s="372"/>
    </row>
    <row r="1528" ht="23.25">
      <c r="K1528" s="372"/>
    </row>
    <row r="1529" ht="23.25">
      <c r="K1529" s="372"/>
    </row>
    <row r="1530" ht="23.25">
      <c r="K1530" s="372"/>
    </row>
    <row r="1531" ht="23.25">
      <c r="K1531" s="372"/>
    </row>
    <row r="1532" ht="23.25">
      <c r="K1532" s="372"/>
    </row>
    <row r="1533" ht="23.25">
      <c r="K1533" s="372"/>
    </row>
    <row r="1534" ht="23.25">
      <c r="K1534" s="372"/>
    </row>
    <row r="1535" ht="23.25">
      <c r="K1535" s="372"/>
    </row>
    <row r="1536" ht="23.25">
      <c r="K1536" s="372"/>
    </row>
    <row r="1537" ht="23.25">
      <c r="K1537" s="372"/>
    </row>
    <row r="1538" ht="23.25">
      <c r="K1538" s="372"/>
    </row>
    <row r="1539" ht="23.25">
      <c r="K1539" s="372"/>
    </row>
    <row r="1540" ht="23.25">
      <c r="K1540" s="372"/>
    </row>
    <row r="1541" ht="23.25">
      <c r="K1541" s="372"/>
    </row>
    <row r="1542" ht="23.25">
      <c r="K1542" s="372"/>
    </row>
    <row r="1543" ht="23.25">
      <c r="K1543" s="372"/>
    </row>
    <row r="1544" ht="23.25">
      <c r="K1544" s="372"/>
    </row>
    <row r="1545" ht="23.25">
      <c r="K1545" s="372"/>
    </row>
    <row r="1546" ht="23.25">
      <c r="K1546" s="372"/>
    </row>
    <row r="1547" ht="23.25">
      <c r="K1547" s="372"/>
    </row>
    <row r="1548" ht="23.25">
      <c r="K1548" s="372"/>
    </row>
    <row r="1549" ht="23.25">
      <c r="K1549" s="372"/>
    </row>
    <row r="1550" ht="23.25">
      <c r="K1550" s="372"/>
    </row>
    <row r="1551" ht="23.25">
      <c r="K1551" s="372"/>
    </row>
    <row r="1552" ht="23.25">
      <c r="K1552" s="372"/>
    </row>
    <row r="1553" ht="23.25">
      <c r="K1553" s="372"/>
    </row>
    <row r="1554" ht="23.25">
      <c r="K1554" s="372"/>
    </row>
    <row r="1555" ht="23.25">
      <c r="K1555" s="372"/>
    </row>
    <row r="1556" ht="23.25">
      <c r="K1556" s="372"/>
    </row>
    <row r="1557" ht="23.25">
      <c r="K1557" s="372"/>
    </row>
    <row r="1558" ht="23.25">
      <c r="K1558" s="372"/>
    </row>
    <row r="1559" ht="23.25">
      <c r="K1559" s="372"/>
    </row>
    <row r="1560" ht="23.25">
      <c r="K1560" s="372"/>
    </row>
    <row r="1561" ht="23.25">
      <c r="K1561" s="372"/>
    </row>
    <row r="1562" ht="23.25">
      <c r="K1562" s="372"/>
    </row>
    <row r="1563" ht="23.25">
      <c r="K1563" s="372"/>
    </row>
    <row r="1564" ht="23.25">
      <c r="K1564" s="372"/>
    </row>
    <row r="1565" ht="23.25">
      <c r="K1565" s="372"/>
    </row>
    <row r="1566" ht="23.25">
      <c r="K1566" s="372"/>
    </row>
    <row r="1567" ht="23.25">
      <c r="K1567" s="372"/>
    </row>
    <row r="1568" ht="23.25">
      <c r="K1568" s="372"/>
    </row>
    <row r="1569" ht="23.25">
      <c r="K1569" s="372"/>
    </row>
    <row r="1570" ht="23.25">
      <c r="K1570" s="372"/>
    </row>
    <row r="1571" ht="23.25">
      <c r="K1571" s="372"/>
    </row>
    <row r="1572" ht="23.25">
      <c r="K1572" s="372"/>
    </row>
    <row r="1573" ht="23.25">
      <c r="K1573" s="372"/>
    </row>
    <row r="1574" ht="23.25">
      <c r="K1574" s="372"/>
    </row>
    <row r="1575" ht="23.25">
      <c r="K1575" s="372"/>
    </row>
    <row r="1576" ht="23.25">
      <c r="K1576" s="372"/>
    </row>
    <row r="1577" ht="23.25">
      <c r="K1577" s="372"/>
    </row>
    <row r="1578" ht="23.25">
      <c r="K1578" s="372"/>
    </row>
    <row r="1579" ht="23.25">
      <c r="K1579" s="372"/>
    </row>
    <row r="1580" ht="23.25">
      <c r="K1580" s="372"/>
    </row>
    <row r="1581" ht="23.25">
      <c r="K1581" s="372"/>
    </row>
    <row r="1582" ht="23.25">
      <c r="K1582" s="372"/>
    </row>
    <row r="1583" ht="23.25">
      <c r="K1583" s="372"/>
    </row>
    <row r="1584" ht="23.25">
      <c r="K1584" s="372"/>
    </row>
    <row r="1585" ht="23.25">
      <c r="K1585" s="372"/>
    </row>
    <row r="1586" ht="23.25">
      <c r="K1586" s="372"/>
    </row>
    <row r="1587" ht="23.25">
      <c r="K1587" s="372"/>
    </row>
    <row r="1588" ht="23.25">
      <c r="K1588" s="372"/>
    </row>
    <row r="1589" ht="23.25">
      <c r="K1589" s="372"/>
    </row>
    <row r="1590" ht="23.25">
      <c r="K1590" s="372"/>
    </row>
    <row r="1591" ht="23.25">
      <c r="K1591" s="372"/>
    </row>
    <row r="1592" ht="23.25">
      <c r="K1592" s="372"/>
    </row>
    <row r="1593" ht="23.25">
      <c r="K1593" s="372"/>
    </row>
    <row r="1594" ht="23.25">
      <c r="K1594" s="372"/>
    </row>
    <row r="1595" ht="23.25">
      <c r="K1595" s="372"/>
    </row>
    <row r="1596" ht="23.25">
      <c r="K1596" s="372"/>
    </row>
    <row r="1597" ht="23.25">
      <c r="K1597" s="372"/>
    </row>
    <row r="1598" ht="23.25">
      <c r="K1598" s="372"/>
    </row>
    <row r="1599" ht="23.25">
      <c r="K1599" s="372"/>
    </row>
    <row r="1600" ht="23.25">
      <c r="K1600" s="372"/>
    </row>
    <row r="1601" ht="23.25">
      <c r="K1601" s="372"/>
    </row>
    <row r="1602" ht="23.25">
      <c r="K1602" s="372"/>
    </row>
    <row r="1603" ht="23.25">
      <c r="K1603" s="372"/>
    </row>
    <row r="1604" ht="23.25">
      <c r="K1604" s="372"/>
    </row>
    <row r="1605" ht="23.25">
      <c r="K1605" s="372"/>
    </row>
    <row r="1606" ht="23.25">
      <c r="K1606" s="372"/>
    </row>
    <row r="1607" ht="23.25">
      <c r="K1607" s="372"/>
    </row>
    <row r="1608" ht="23.25">
      <c r="K1608" s="372"/>
    </row>
    <row r="1609" ht="23.25">
      <c r="K1609" s="372"/>
    </row>
    <row r="1610" ht="23.25">
      <c r="K1610" s="372"/>
    </row>
    <row r="1611" ht="23.25">
      <c r="K1611" s="372"/>
    </row>
    <row r="1612" ht="23.25">
      <c r="K1612" s="372"/>
    </row>
    <row r="1613" ht="23.25">
      <c r="K1613" s="372"/>
    </row>
    <row r="1614" ht="23.25">
      <c r="K1614" s="372"/>
    </row>
    <row r="1615" ht="23.25">
      <c r="K1615" s="372"/>
    </row>
    <row r="1616" ht="23.25">
      <c r="K1616" s="372"/>
    </row>
    <row r="1617" ht="23.25">
      <c r="K1617" s="372"/>
    </row>
    <row r="1618" ht="23.25">
      <c r="K1618" s="372"/>
    </row>
    <row r="1619" ht="23.25">
      <c r="K1619" s="372"/>
    </row>
    <row r="1620" ht="23.25">
      <c r="K1620" s="372"/>
    </row>
    <row r="1621" ht="23.25">
      <c r="K1621" s="372"/>
    </row>
    <row r="1622" ht="23.25">
      <c r="K1622" s="372"/>
    </row>
    <row r="1623" ht="23.25">
      <c r="K1623" s="372"/>
    </row>
    <row r="1624" ht="23.25">
      <c r="K1624" s="372"/>
    </row>
    <row r="1625" ht="23.25">
      <c r="K1625" s="372"/>
    </row>
    <row r="1626" ht="23.25">
      <c r="K1626" s="372"/>
    </row>
    <row r="1627" ht="23.25">
      <c r="K1627" s="372"/>
    </row>
    <row r="1628" ht="23.25">
      <c r="K1628" s="372"/>
    </row>
    <row r="1629" ht="23.25">
      <c r="K1629" s="372"/>
    </row>
    <row r="1630" ht="23.25">
      <c r="K1630" s="372"/>
    </row>
    <row r="1631" ht="23.25">
      <c r="K1631" s="372"/>
    </row>
    <row r="1632" ht="23.25">
      <c r="K1632" s="372"/>
    </row>
    <row r="1633" ht="23.25">
      <c r="K1633" s="372"/>
    </row>
    <row r="1634" ht="23.25">
      <c r="K1634" s="372"/>
    </row>
    <row r="1635" ht="23.25">
      <c r="K1635" s="372"/>
    </row>
    <row r="1636" ht="23.25">
      <c r="K1636" s="372"/>
    </row>
    <row r="1637" ht="23.25">
      <c r="K1637" s="372"/>
    </row>
    <row r="1638" ht="23.25">
      <c r="K1638" s="372"/>
    </row>
    <row r="1639" ht="23.25">
      <c r="K1639" s="372"/>
    </row>
    <row r="1640" ht="23.25">
      <c r="K1640" s="372"/>
    </row>
    <row r="1641" ht="23.25">
      <c r="K1641" s="372"/>
    </row>
    <row r="1642" ht="23.25">
      <c r="K1642" s="372"/>
    </row>
    <row r="1643" ht="23.25">
      <c r="K1643" s="372"/>
    </row>
    <row r="1644" ht="23.25">
      <c r="K1644" s="372"/>
    </row>
    <row r="1645" ht="23.25">
      <c r="K1645" s="372"/>
    </row>
    <row r="1646" ht="23.25">
      <c r="K1646" s="372"/>
    </row>
    <row r="1647" ht="23.25">
      <c r="K1647" s="372"/>
    </row>
    <row r="1648" ht="23.25">
      <c r="K1648" s="372"/>
    </row>
    <row r="1649" ht="23.25">
      <c r="K1649" s="372"/>
    </row>
    <row r="1650" ht="23.25">
      <c r="K1650" s="372"/>
    </row>
    <row r="1651" ht="23.25">
      <c r="K1651" s="372"/>
    </row>
    <row r="1652" ht="23.25">
      <c r="K1652" s="372"/>
    </row>
    <row r="1653" ht="23.25">
      <c r="K1653" s="372"/>
    </row>
    <row r="1654" ht="23.25">
      <c r="K1654" s="372"/>
    </row>
    <row r="1655" ht="23.25">
      <c r="K1655" s="372"/>
    </row>
    <row r="1656" ht="23.25">
      <c r="K1656" s="372"/>
    </row>
    <row r="1657" ht="23.25">
      <c r="K1657" s="372"/>
    </row>
    <row r="1658" ht="23.25">
      <c r="K1658" s="372"/>
    </row>
    <row r="1659" ht="23.25">
      <c r="K1659" s="372"/>
    </row>
    <row r="1660" ht="23.25">
      <c r="K1660" s="372"/>
    </row>
    <row r="1661" ht="23.25">
      <c r="K1661" s="372"/>
    </row>
    <row r="1662" ht="23.25">
      <c r="K1662" s="372"/>
    </row>
    <row r="1663" ht="23.25">
      <c r="K1663" s="372"/>
    </row>
    <row r="1664" ht="23.25">
      <c r="K1664" s="372"/>
    </row>
    <row r="1665" ht="23.25">
      <c r="K1665" s="372"/>
    </row>
    <row r="1666" ht="23.25">
      <c r="K1666" s="372"/>
    </row>
    <row r="1667" ht="23.25">
      <c r="K1667" s="372"/>
    </row>
    <row r="1668" ht="23.25">
      <c r="K1668" s="372"/>
    </row>
    <row r="1669" ht="23.25">
      <c r="K1669" s="372"/>
    </row>
    <row r="1670" ht="23.25">
      <c r="K1670" s="372"/>
    </row>
    <row r="1671" ht="23.25">
      <c r="K1671" s="372"/>
    </row>
    <row r="1672" ht="23.25">
      <c r="K1672" s="372"/>
    </row>
    <row r="1673" ht="23.25">
      <c r="K1673" s="372"/>
    </row>
    <row r="1674" ht="23.25">
      <c r="K1674" s="372"/>
    </row>
    <row r="1675" ht="23.25">
      <c r="K1675" s="372"/>
    </row>
    <row r="1676" ht="23.25">
      <c r="K1676" s="372"/>
    </row>
    <row r="1677" ht="23.25">
      <c r="K1677" s="372"/>
    </row>
    <row r="1678" ht="23.25">
      <c r="K1678" s="372"/>
    </row>
    <row r="1679" ht="23.25">
      <c r="K1679" s="372"/>
    </row>
    <row r="1680" ht="23.25">
      <c r="K1680" s="372"/>
    </row>
    <row r="1681" ht="23.25">
      <c r="K1681" s="372"/>
    </row>
    <row r="1682" ht="23.25">
      <c r="K1682" s="372"/>
    </row>
    <row r="1683" ht="23.25">
      <c r="K1683" s="372"/>
    </row>
    <row r="1684" ht="23.25">
      <c r="K1684" s="372"/>
    </row>
    <row r="1685" ht="23.25">
      <c r="K1685" s="372"/>
    </row>
    <row r="1686" ht="23.25">
      <c r="K1686" s="372"/>
    </row>
    <row r="1687" ht="23.25">
      <c r="K1687" s="372"/>
    </row>
    <row r="1688" ht="23.25">
      <c r="K1688" s="372"/>
    </row>
    <row r="1689" ht="23.25">
      <c r="K1689" s="372"/>
    </row>
    <row r="1690" ht="23.25">
      <c r="K1690" s="372"/>
    </row>
    <row r="1691" ht="23.25">
      <c r="K1691" s="372"/>
    </row>
    <row r="1692" ht="23.25">
      <c r="K1692" s="372"/>
    </row>
    <row r="1693" ht="23.25">
      <c r="K1693" s="372"/>
    </row>
    <row r="1694" ht="23.25">
      <c r="K1694" s="372"/>
    </row>
    <row r="1695" ht="23.25">
      <c r="K1695" s="372"/>
    </row>
    <row r="1696" ht="23.25">
      <c r="K1696" s="372"/>
    </row>
    <row r="1697" ht="23.25">
      <c r="K1697" s="372"/>
    </row>
    <row r="1698" ht="23.25">
      <c r="K1698" s="372"/>
    </row>
    <row r="1699" ht="23.25">
      <c r="K1699" s="372"/>
    </row>
    <row r="1700" ht="23.25">
      <c r="K1700" s="372"/>
    </row>
    <row r="1701" ht="23.25">
      <c r="K1701" s="372"/>
    </row>
    <row r="1702" ht="23.25">
      <c r="K1702" s="372"/>
    </row>
    <row r="1703" ht="23.25">
      <c r="K1703" s="372"/>
    </row>
    <row r="1704" ht="23.25">
      <c r="K1704" s="372"/>
    </row>
    <row r="1705" ht="23.25">
      <c r="K1705" s="372"/>
    </row>
    <row r="1706" ht="23.25">
      <c r="K1706" s="372"/>
    </row>
    <row r="1707" ht="23.25">
      <c r="K1707" s="372"/>
    </row>
    <row r="1708" ht="23.25">
      <c r="K1708" s="372"/>
    </row>
    <row r="1709" ht="23.25">
      <c r="K1709" s="372"/>
    </row>
    <row r="1710" ht="23.25">
      <c r="K1710" s="372"/>
    </row>
    <row r="1711" ht="23.25">
      <c r="K1711" s="372"/>
    </row>
    <row r="1712" ht="23.25">
      <c r="K1712" s="372"/>
    </row>
    <row r="1713" ht="23.25">
      <c r="K1713" s="372"/>
    </row>
    <row r="1714" ht="23.25">
      <c r="K1714" s="372"/>
    </row>
    <row r="1715" ht="23.25">
      <c r="K1715" s="372"/>
    </row>
    <row r="1716" ht="23.25">
      <c r="K1716" s="372"/>
    </row>
    <row r="1717" ht="23.25">
      <c r="K1717" s="372"/>
    </row>
    <row r="1718" ht="23.25">
      <c r="K1718" s="372"/>
    </row>
    <row r="1719" ht="23.25">
      <c r="K1719" s="372"/>
    </row>
    <row r="1720" ht="23.25">
      <c r="K1720" s="372"/>
    </row>
    <row r="1721" ht="23.25">
      <c r="K1721" s="372"/>
    </row>
    <row r="1722" ht="23.25">
      <c r="K1722" s="372"/>
    </row>
    <row r="1723" ht="23.25">
      <c r="K1723" s="372"/>
    </row>
    <row r="1724" ht="23.25">
      <c r="K1724" s="372"/>
    </row>
    <row r="1725" ht="23.25">
      <c r="K1725" s="372"/>
    </row>
    <row r="1726" ht="23.25">
      <c r="K1726" s="372"/>
    </row>
    <row r="1727" ht="23.25">
      <c r="K1727" s="372"/>
    </row>
    <row r="1728" ht="23.25">
      <c r="K1728" s="372"/>
    </row>
    <row r="1729" ht="23.25">
      <c r="K1729" s="372"/>
    </row>
    <row r="1730" ht="23.25">
      <c r="K1730" s="372"/>
    </row>
    <row r="1731" ht="23.25">
      <c r="K1731" s="372"/>
    </row>
    <row r="1732" ht="23.25">
      <c r="K1732" s="372"/>
    </row>
    <row r="1733" ht="23.25">
      <c r="K1733" s="372"/>
    </row>
    <row r="1734" ht="23.25">
      <c r="K1734" s="372"/>
    </row>
    <row r="1735" ht="23.25">
      <c r="K1735" s="372"/>
    </row>
    <row r="1736" ht="23.25">
      <c r="K1736" s="372"/>
    </row>
    <row r="1737" ht="23.25">
      <c r="K1737" s="372"/>
    </row>
    <row r="1738" ht="23.25">
      <c r="K1738" s="372"/>
    </row>
    <row r="1739" ht="23.25">
      <c r="K1739" s="372"/>
    </row>
    <row r="1740" ht="23.25">
      <c r="K1740" s="372"/>
    </row>
    <row r="1741" ht="23.25">
      <c r="K1741" s="372"/>
    </row>
    <row r="1742" ht="23.25">
      <c r="K1742" s="372"/>
    </row>
    <row r="1743" ht="23.25">
      <c r="K1743" s="372"/>
    </row>
    <row r="1744" ht="23.25">
      <c r="K1744" s="372"/>
    </row>
    <row r="1745" ht="23.25">
      <c r="K1745" s="372"/>
    </row>
    <row r="1746" ht="23.25">
      <c r="K1746" s="372"/>
    </row>
    <row r="1747" ht="23.25">
      <c r="K1747" s="372"/>
    </row>
    <row r="1748" ht="23.25">
      <c r="K1748" s="372"/>
    </row>
    <row r="1749" ht="23.25">
      <c r="K1749" s="372"/>
    </row>
    <row r="1750" ht="23.25">
      <c r="K1750" s="372"/>
    </row>
    <row r="1751" ht="23.25">
      <c r="K1751" s="372"/>
    </row>
    <row r="1752" ht="23.25">
      <c r="K1752" s="372"/>
    </row>
    <row r="1753" ht="23.25">
      <c r="K1753" s="372"/>
    </row>
    <row r="1754" ht="23.25">
      <c r="K1754" s="372"/>
    </row>
    <row r="1755" ht="23.25">
      <c r="K1755" s="372"/>
    </row>
    <row r="1756" ht="23.25">
      <c r="K1756" s="372"/>
    </row>
    <row r="1757" ht="23.25">
      <c r="K1757" s="372"/>
    </row>
    <row r="1758" ht="23.25">
      <c r="K1758" s="372"/>
    </row>
    <row r="1759" ht="23.25">
      <c r="K1759" s="372"/>
    </row>
    <row r="1760" ht="23.25">
      <c r="K1760" s="372"/>
    </row>
    <row r="1761" ht="23.25">
      <c r="K1761" s="372"/>
    </row>
    <row r="1762" ht="23.25">
      <c r="K1762" s="372"/>
    </row>
    <row r="1763" ht="23.25">
      <c r="K1763" s="372"/>
    </row>
    <row r="1764" ht="23.25">
      <c r="K1764" s="372"/>
    </row>
    <row r="1765" ht="23.25">
      <c r="K1765" s="372"/>
    </row>
    <row r="1766" ht="23.25">
      <c r="K1766" s="372"/>
    </row>
    <row r="1767" ht="23.25">
      <c r="K1767" s="372"/>
    </row>
    <row r="1768" ht="23.25">
      <c r="K1768" s="372"/>
    </row>
    <row r="1769" ht="23.25">
      <c r="K1769" s="372"/>
    </row>
    <row r="1770" ht="23.25">
      <c r="K1770" s="372"/>
    </row>
    <row r="1771" ht="23.25">
      <c r="K1771" s="372"/>
    </row>
    <row r="1772" ht="23.25">
      <c r="K1772" s="372"/>
    </row>
    <row r="1773" ht="23.25">
      <c r="K1773" s="372"/>
    </row>
    <row r="1774" ht="23.25">
      <c r="K1774" s="372"/>
    </row>
    <row r="1775" ht="23.25">
      <c r="K1775" s="372"/>
    </row>
    <row r="1776" ht="23.25">
      <c r="K1776" s="372"/>
    </row>
    <row r="1777" ht="23.25">
      <c r="K1777" s="372"/>
    </row>
    <row r="1778" ht="23.25">
      <c r="K1778" s="372"/>
    </row>
    <row r="1779" ht="23.25">
      <c r="K1779" s="372"/>
    </row>
    <row r="1780" ht="23.25">
      <c r="K1780" s="372"/>
    </row>
    <row r="1781" ht="23.25">
      <c r="K1781" s="372"/>
    </row>
    <row r="1782" ht="23.25">
      <c r="K1782" s="372"/>
    </row>
    <row r="1783" ht="23.25">
      <c r="K1783" s="372"/>
    </row>
    <row r="1784" ht="23.25">
      <c r="K1784" s="372"/>
    </row>
    <row r="1785" ht="23.25">
      <c r="K1785" s="372"/>
    </row>
    <row r="1786" ht="23.25">
      <c r="K1786" s="372"/>
    </row>
    <row r="1787" ht="23.25">
      <c r="K1787" s="372"/>
    </row>
    <row r="1788" ht="23.25">
      <c r="K1788" s="372"/>
    </row>
    <row r="1789" ht="23.25">
      <c r="K1789" s="372"/>
    </row>
    <row r="1790" ht="23.25">
      <c r="K1790" s="372"/>
    </row>
    <row r="1791" ht="23.25">
      <c r="K1791" s="372"/>
    </row>
    <row r="1792" ht="23.25">
      <c r="K1792" s="372"/>
    </row>
    <row r="1793" ht="23.25">
      <c r="K1793" s="372"/>
    </row>
    <row r="1794" ht="23.25">
      <c r="K1794" s="372"/>
    </row>
    <row r="1795" ht="23.25">
      <c r="K1795" s="372"/>
    </row>
    <row r="1796" ht="23.25">
      <c r="K1796" s="372"/>
    </row>
    <row r="1797" ht="23.25">
      <c r="K1797" s="372"/>
    </row>
    <row r="1798" ht="23.25">
      <c r="K1798" s="372"/>
    </row>
    <row r="1799" ht="23.25">
      <c r="K1799" s="372"/>
    </row>
    <row r="1800" ht="23.25">
      <c r="K1800" s="372"/>
    </row>
    <row r="1801" ht="23.25">
      <c r="K1801" s="372"/>
    </row>
    <row r="1802" ht="23.25">
      <c r="K1802" s="372"/>
    </row>
    <row r="1803" ht="23.25">
      <c r="K1803" s="372"/>
    </row>
    <row r="1804" ht="23.25">
      <c r="K1804" s="372"/>
    </row>
    <row r="1805" ht="23.25">
      <c r="K1805" s="372"/>
    </row>
    <row r="1806" ht="23.25">
      <c r="K1806" s="372"/>
    </row>
    <row r="1807" ht="23.25">
      <c r="K1807" s="372"/>
    </row>
    <row r="1808" ht="23.25">
      <c r="K1808" s="372"/>
    </row>
    <row r="1809" ht="23.25">
      <c r="K1809" s="372"/>
    </row>
    <row r="1810" ht="23.25">
      <c r="K1810" s="372"/>
    </row>
    <row r="1811" ht="23.25">
      <c r="K1811" s="372"/>
    </row>
    <row r="1812" ht="23.25">
      <c r="K1812" s="372"/>
    </row>
    <row r="1813" ht="23.25">
      <c r="K1813" s="372"/>
    </row>
    <row r="1814" ht="23.25">
      <c r="K1814" s="372"/>
    </row>
    <row r="1815" ht="23.25">
      <c r="K1815" s="372"/>
    </row>
    <row r="1816" ht="23.25">
      <c r="K1816" s="372"/>
    </row>
    <row r="1817" ht="23.25">
      <c r="K1817" s="372"/>
    </row>
    <row r="1818" ht="23.25">
      <c r="K1818" s="372"/>
    </row>
    <row r="1819" ht="23.25">
      <c r="K1819" s="372"/>
    </row>
    <row r="1820" ht="23.25">
      <c r="K1820" s="372"/>
    </row>
    <row r="1821" ht="23.25">
      <c r="K1821" s="372"/>
    </row>
    <row r="1822" ht="23.25">
      <c r="K1822" s="372"/>
    </row>
    <row r="1823" ht="23.25">
      <c r="K1823" s="372"/>
    </row>
    <row r="1824" ht="23.25">
      <c r="K1824" s="372"/>
    </row>
    <row r="1825" ht="23.25">
      <c r="K1825" s="372"/>
    </row>
    <row r="1826" ht="23.25">
      <c r="K1826" s="372"/>
    </row>
    <row r="1827" ht="23.25">
      <c r="K1827" s="372"/>
    </row>
    <row r="1828" ht="23.25">
      <c r="K1828" s="372"/>
    </row>
    <row r="1829" ht="23.25">
      <c r="K1829" s="372"/>
    </row>
    <row r="1830" ht="23.25">
      <c r="K1830" s="372"/>
    </row>
    <row r="1831" ht="23.25">
      <c r="K1831" s="372"/>
    </row>
    <row r="1832" ht="23.25">
      <c r="K1832" s="372"/>
    </row>
    <row r="1833" ht="23.25">
      <c r="K1833" s="372"/>
    </row>
    <row r="1834" ht="23.25">
      <c r="K1834" s="372"/>
    </row>
    <row r="1835" ht="23.25">
      <c r="K1835" s="372"/>
    </row>
    <row r="1836" ht="23.25">
      <c r="K1836" s="372"/>
    </row>
    <row r="1837" ht="23.25">
      <c r="K1837" s="372"/>
    </row>
    <row r="1838" ht="23.25">
      <c r="K1838" s="372"/>
    </row>
    <row r="1839" ht="23.25">
      <c r="K1839" s="372"/>
    </row>
    <row r="1840" ht="23.25">
      <c r="K1840" s="372"/>
    </row>
    <row r="1841" ht="23.25">
      <c r="K1841" s="372"/>
    </row>
    <row r="1842" ht="23.25">
      <c r="K1842" s="372"/>
    </row>
    <row r="1843" ht="23.25">
      <c r="K1843" s="372"/>
    </row>
    <row r="1844" ht="23.25">
      <c r="K1844" s="372"/>
    </row>
    <row r="1845" ht="23.25">
      <c r="K1845" s="372"/>
    </row>
    <row r="1846" ht="23.25">
      <c r="K1846" s="372"/>
    </row>
    <row r="1847" ht="23.25">
      <c r="K1847" s="372"/>
    </row>
    <row r="1848" ht="23.25">
      <c r="K1848" s="372"/>
    </row>
    <row r="1849" ht="23.25">
      <c r="K1849" s="372"/>
    </row>
    <row r="1850" ht="23.25">
      <c r="K1850" s="372"/>
    </row>
    <row r="1851" ht="23.25">
      <c r="K1851" s="372"/>
    </row>
    <row r="1852" ht="23.25">
      <c r="K1852" s="372"/>
    </row>
    <row r="1853" ht="23.25">
      <c r="K1853" s="372"/>
    </row>
    <row r="1854" ht="23.25">
      <c r="K1854" s="372"/>
    </row>
    <row r="1855" ht="23.25">
      <c r="K1855" s="372"/>
    </row>
    <row r="1856" ht="23.25">
      <c r="K1856" s="372"/>
    </row>
    <row r="1857" ht="23.25">
      <c r="K1857" s="372"/>
    </row>
    <row r="1858" ht="23.25">
      <c r="K1858" s="372"/>
    </row>
    <row r="1859" ht="23.25">
      <c r="K1859" s="372"/>
    </row>
    <row r="1860" ht="23.25">
      <c r="K1860" s="372"/>
    </row>
    <row r="1861" ht="23.25">
      <c r="K1861" s="372"/>
    </row>
    <row r="1862" ht="23.25">
      <c r="K1862" s="372"/>
    </row>
    <row r="1863" ht="23.25">
      <c r="K1863" s="372"/>
    </row>
    <row r="1864" ht="23.25">
      <c r="K1864" s="372"/>
    </row>
    <row r="1865" ht="23.25">
      <c r="K1865" s="372"/>
    </row>
    <row r="1866" ht="23.25">
      <c r="K1866" s="372"/>
    </row>
    <row r="1867" ht="23.25">
      <c r="K1867" s="372"/>
    </row>
    <row r="1868" ht="23.25">
      <c r="K1868" s="372"/>
    </row>
    <row r="1869" ht="23.25">
      <c r="K1869" s="372"/>
    </row>
    <row r="1870" ht="23.25">
      <c r="K1870" s="372"/>
    </row>
    <row r="1871" ht="23.25">
      <c r="K1871" s="372"/>
    </row>
    <row r="1872" ht="23.25">
      <c r="K1872" s="372"/>
    </row>
    <row r="1873" ht="23.25">
      <c r="K1873" s="372"/>
    </row>
    <row r="1874" ht="23.25">
      <c r="K1874" s="372"/>
    </row>
    <row r="1875" ht="23.25">
      <c r="K1875" s="372"/>
    </row>
    <row r="1876" ht="23.25">
      <c r="K1876" s="372"/>
    </row>
    <row r="1877" ht="23.25">
      <c r="K1877" s="372"/>
    </row>
    <row r="1878" ht="23.25">
      <c r="K1878" s="372"/>
    </row>
    <row r="1879" ht="23.25">
      <c r="K1879" s="372"/>
    </row>
    <row r="1880" ht="23.25">
      <c r="K1880" s="372"/>
    </row>
    <row r="1881" ht="23.25">
      <c r="K1881" s="372"/>
    </row>
    <row r="1882" ht="23.25">
      <c r="K1882" s="372"/>
    </row>
    <row r="1883" ht="23.25">
      <c r="K1883" s="372"/>
    </row>
    <row r="1884" ht="23.25">
      <c r="K1884" s="372"/>
    </row>
    <row r="1885" ht="23.25">
      <c r="K1885" s="372"/>
    </row>
    <row r="1886" ht="23.25">
      <c r="K1886" s="372"/>
    </row>
    <row r="1887" ht="23.25">
      <c r="K1887" s="372"/>
    </row>
    <row r="1888" ht="23.25">
      <c r="K1888" s="372"/>
    </row>
    <row r="1889" ht="23.25">
      <c r="K1889" s="372"/>
    </row>
    <row r="1890" ht="23.25">
      <c r="K1890" s="372"/>
    </row>
    <row r="1891" ht="23.25">
      <c r="K1891" s="372"/>
    </row>
    <row r="1892" ht="23.25">
      <c r="K1892" s="372"/>
    </row>
    <row r="1893" ht="23.25">
      <c r="K1893" s="372"/>
    </row>
    <row r="1894" ht="23.25">
      <c r="K1894" s="372"/>
    </row>
    <row r="1895" ht="23.25">
      <c r="K1895" s="372"/>
    </row>
    <row r="1896" ht="23.25">
      <c r="K1896" s="372"/>
    </row>
    <row r="1897" ht="23.25">
      <c r="K1897" s="372"/>
    </row>
    <row r="1898" ht="23.25">
      <c r="K1898" s="372"/>
    </row>
    <row r="1899" ht="23.25">
      <c r="K1899" s="372"/>
    </row>
    <row r="1900" ht="23.25">
      <c r="K1900" s="372"/>
    </row>
    <row r="1901" ht="23.25">
      <c r="K1901" s="372"/>
    </row>
    <row r="1902" ht="23.25">
      <c r="K1902" s="372"/>
    </row>
    <row r="1903" ht="23.25">
      <c r="K1903" s="372"/>
    </row>
    <row r="1904" ht="23.25">
      <c r="K1904" s="372"/>
    </row>
    <row r="1905" ht="23.25">
      <c r="K1905" s="372"/>
    </row>
    <row r="1906" ht="23.25">
      <c r="K1906" s="372"/>
    </row>
    <row r="1907" ht="23.25">
      <c r="K1907" s="372"/>
    </row>
    <row r="1908" ht="23.25">
      <c r="K1908" s="372"/>
    </row>
    <row r="1909" ht="23.25">
      <c r="K1909" s="372"/>
    </row>
    <row r="1910" ht="23.25">
      <c r="K1910" s="372"/>
    </row>
    <row r="1911" ht="23.25">
      <c r="K1911" s="372"/>
    </row>
    <row r="1912" ht="23.25">
      <c r="K1912" s="372"/>
    </row>
    <row r="1913" ht="23.25">
      <c r="K1913" s="372"/>
    </row>
    <row r="1914" ht="23.25">
      <c r="K1914" s="372"/>
    </row>
    <row r="1915" ht="23.25">
      <c r="K1915" s="372"/>
    </row>
    <row r="1916" ht="23.25">
      <c r="K1916" s="372"/>
    </row>
    <row r="1917" ht="23.25">
      <c r="K1917" s="372"/>
    </row>
    <row r="1918" ht="23.25">
      <c r="K1918" s="372"/>
    </row>
    <row r="1919" ht="23.25">
      <c r="K1919" s="372"/>
    </row>
    <row r="1920" ht="23.25">
      <c r="K1920" s="372"/>
    </row>
    <row r="1921" ht="23.25">
      <c r="K1921" s="372"/>
    </row>
    <row r="1922" ht="23.25">
      <c r="K1922" s="372"/>
    </row>
    <row r="1923" ht="23.25">
      <c r="K1923" s="372"/>
    </row>
    <row r="1924" ht="23.25">
      <c r="K1924" s="372"/>
    </row>
    <row r="1925" ht="23.25">
      <c r="K1925" s="372"/>
    </row>
    <row r="1926" ht="23.25">
      <c r="K1926" s="372"/>
    </row>
    <row r="1927" ht="23.25">
      <c r="K1927" s="372"/>
    </row>
    <row r="1928" ht="23.25">
      <c r="K1928" s="372"/>
    </row>
    <row r="1929" ht="23.25">
      <c r="K1929" s="372"/>
    </row>
    <row r="1930" ht="23.25">
      <c r="K1930" s="372"/>
    </row>
    <row r="1931" ht="23.25">
      <c r="K1931" s="372"/>
    </row>
    <row r="1932" ht="23.25">
      <c r="K1932" s="372"/>
    </row>
    <row r="1933" ht="23.25">
      <c r="K1933" s="372"/>
    </row>
    <row r="1934" ht="23.25">
      <c r="K1934" s="372"/>
    </row>
    <row r="1935" ht="23.25">
      <c r="K1935" s="372"/>
    </row>
    <row r="1936" ht="23.25">
      <c r="K1936" s="372"/>
    </row>
    <row r="1937" ht="23.25">
      <c r="K1937" s="372"/>
    </row>
    <row r="1938" ht="23.25">
      <c r="K1938" s="372"/>
    </row>
    <row r="1939" ht="23.25">
      <c r="K1939" s="372"/>
    </row>
    <row r="1940" ht="23.25">
      <c r="K1940" s="372"/>
    </row>
    <row r="1941" ht="23.25">
      <c r="K1941" s="372"/>
    </row>
    <row r="1942" ht="23.25">
      <c r="K1942" s="372"/>
    </row>
    <row r="1943" ht="23.25">
      <c r="K1943" s="372"/>
    </row>
    <row r="1944" ht="23.25">
      <c r="K1944" s="372"/>
    </row>
    <row r="1945" ht="23.25">
      <c r="K1945" s="372"/>
    </row>
    <row r="1946" ht="23.25">
      <c r="K1946" s="372"/>
    </row>
    <row r="1947" ht="23.25">
      <c r="K1947" s="372"/>
    </row>
    <row r="1948" ht="23.25">
      <c r="K1948" s="372"/>
    </row>
    <row r="1949" ht="23.25">
      <c r="K1949" s="372"/>
    </row>
    <row r="1950" ht="23.25">
      <c r="K1950" s="372"/>
    </row>
    <row r="1951" ht="23.25">
      <c r="K1951" s="372"/>
    </row>
    <row r="1952" ht="23.25">
      <c r="K1952" s="372"/>
    </row>
    <row r="1953" ht="23.25">
      <c r="K1953" s="372"/>
    </row>
    <row r="1954" ht="23.25">
      <c r="K1954" s="372"/>
    </row>
    <row r="1955" ht="23.25">
      <c r="K1955" s="372"/>
    </row>
    <row r="1956" ht="23.25">
      <c r="K1956" s="372"/>
    </row>
    <row r="1957" ht="23.25">
      <c r="K1957" s="372"/>
    </row>
    <row r="1958" ht="23.25">
      <c r="K1958" s="372"/>
    </row>
    <row r="1959" ht="23.25">
      <c r="K1959" s="372"/>
    </row>
    <row r="1960" ht="23.25">
      <c r="K1960" s="372"/>
    </row>
    <row r="1961" ht="23.25">
      <c r="K1961" s="372"/>
    </row>
    <row r="1962" ht="23.25">
      <c r="K1962" s="372"/>
    </row>
    <row r="1963" ht="23.25">
      <c r="K1963" s="372"/>
    </row>
    <row r="1964" ht="23.25">
      <c r="K1964" s="372"/>
    </row>
    <row r="1965" ht="23.25">
      <c r="K1965" s="372"/>
    </row>
    <row r="1966" ht="23.25">
      <c r="K1966" s="372"/>
    </row>
    <row r="1967" ht="23.25">
      <c r="K1967" s="372"/>
    </row>
    <row r="1968" ht="23.25">
      <c r="K1968" s="372"/>
    </row>
    <row r="1969" ht="23.25">
      <c r="K1969" s="372"/>
    </row>
    <row r="1970" ht="23.25">
      <c r="K1970" s="372"/>
    </row>
    <row r="1971" ht="23.25">
      <c r="K1971" s="372"/>
    </row>
    <row r="1972" ht="23.25">
      <c r="K1972" s="372"/>
    </row>
    <row r="1973" ht="23.25">
      <c r="K1973" s="372"/>
    </row>
    <row r="1974" ht="23.25">
      <c r="K1974" s="372"/>
    </row>
    <row r="1975" ht="23.25">
      <c r="K1975" s="372"/>
    </row>
    <row r="1976" ht="23.25">
      <c r="K1976" s="372"/>
    </row>
    <row r="1977" ht="23.25">
      <c r="K1977" s="372"/>
    </row>
    <row r="1978" ht="23.25">
      <c r="K1978" s="372"/>
    </row>
    <row r="1979" ht="23.25">
      <c r="K1979" s="372"/>
    </row>
    <row r="1980" ht="23.25">
      <c r="K1980" s="372"/>
    </row>
    <row r="1981" ht="23.25">
      <c r="K1981" s="372"/>
    </row>
    <row r="1982" ht="23.25">
      <c r="K1982" s="372"/>
    </row>
    <row r="1983" ht="23.25">
      <c r="K1983" s="372"/>
    </row>
    <row r="1984" ht="23.25">
      <c r="K1984" s="372"/>
    </row>
    <row r="1985" ht="23.25">
      <c r="K1985" s="372"/>
    </row>
    <row r="1986" ht="23.25">
      <c r="K1986" s="372"/>
    </row>
    <row r="1987" ht="23.25">
      <c r="K1987" s="372"/>
    </row>
    <row r="1988" ht="23.25">
      <c r="K1988" s="372"/>
    </row>
    <row r="1989" ht="23.25">
      <c r="K1989" s="372"/>
    </row>
    <row r="1990" ht="23.25">
      <c r="K1990" s="372"/>
    </row>
    <row r="1991" ht="23.25">
      <c r="K1991" s="372"/>
    </row>
    <row r="1992" ht="23.25">
      <c r="K1992" s="372"/>
    </row>
    <row r="1993" ht="23.25">
      <c r="K1993" s="372"/>
    </row>
    <row r="1994" ht="23.25">
      <c r="K1994" s="372"/>
    </row>
    <row r="1995" ht="23.25">
      <c r="K1995" s="372"/>
    </row>
    <row r="1996" ht="23.25">
      <c r="K1996" s="372"/>
    </row>
    <row r="1997" ht="23.25">
      <c r="K1997" s="372"/>
    </row>
    <row r="1998" ht="23.25">
      <c r="K1998" s="372"/>
    </row>
    <row r="1999" ht="23.25">
      <c r="K1999" s="372"/>
    </row>
    <row r="2000" ht="23.25">
      <c r="K2000" s="372"/>
    </row>
    <row r="2001" ht="23.25">
      <c r="K2001" s="372"/>
    </row>
    <row r="2002" ht="23.25">
      <c r="K2002" s="372"/>
    </row>
    <row r="2003" ht="23.25">
      <c r="K2003" s="372"/>
    </row>
    <row r="2004" ht="23.25">
      <c r="K2004" s="372"/>
    </row>
    <row r="2005" ht="23.25">
      <c r="K2005" s="372"/>
    </row>
    <row r="2006" ht="23.25">
      <c r="K2006" s="372"/>
    </row>
    <row r="2007" ht="23.25">
      <c r="K2007" s="372"/>
    </row>
    <row r="2008" ht="23.25">
      <c r="K2008" s="372"/>
    </row>
    <row r="2009" ht="23.25">
      <c r="K2009" s="372"/>
    </row>
    <row r="2010" ht="23.25">
      <c r="K2010" s="372"/>
    </row>
    <row r="2011" ht="23.25">
      <c r="K2011" s="372"/>
    </row>
    <row r="2012" ht="23.25">
      <c r="K2012" s="372"/>
    </row>
    <row r="2013" ht="23.25">
      <c r="K2013" s="372"/>
    </row>
    <row r="2014" ht="23.25">
      <c r="K2014" s="372"/>
    </row>
    <row r="2015" ht="23.25">
      <c r="K2015" s="372"/>
    </row>
    <row r="2016" ht="23.25">
      <c r="K2016" s="372"/>
    </row>
    <row r="2017" ht="23.25">
      <c r="K2017" s="372"/>
    </row>
    <row r="2018" ht="23.25">
      <c r="K2018" s="372"/>
    </row>
    <row r="2019" ht="23.25">
      <c r="K2019" s="372"/>
    </row>
    <row r="2020" ht="23.25">
      <c r="K2020" s="372"/>
    </row>
    <row r="2021" ht="23.25">
      <c r="K2021" s="372"/>
    </row>
    <row r="2022" ht="23.25">
      <c r="K2022" s="372"/>
    </row>
    <row r="2023" ht="23.25">
      <c r="K2023" s="372"/>
    </row>
    <row r="2024" ht="23.25">
      <c r="K2024" s="372"/>
    </row>
    <row r="2025" ht="23.25">
      <c r="K2025" s="372"/>
    </row>
    <row r="2026" ht="23.25">
      <c r="K2026" s="372"/>
    </row>
    <row r="2027" ht="23.25">
      <c r="K2027" s="372"/>
    </row>
    <row r="2028" ht="23.25">
      <c r="K2028" s="372"/>
    </row>
    <row r="2029" ht="23.25">
      <c r="K2029" s="372"/>
    </row>
    <row r="2030" ht="23.25">
      <c r="K2030" s="372"/>
    </row>
    <row r="2031" ht="23.25">
      <c r="K2031" s="372"/>
    </row>
    <row r="2032" ht="23.25">
      <c r="K2032" s="372"/>
    </row>
    <row r="2033" ht="23.25">
      <c r="K2033" s="372"/>
    </row>
    <row r="2034" ht="23.25">
      <c r="K2034" s="372"/>
    </row>
    <row r="2035" ht="23.25">
      <c r="K2035" s="372"/>
    </row>
    <row r="2036" ht="23.25">
      <c r="K2036" s="372"/>
    </row>
    <row r="2037" ht="23.25">
      <c r="K2037" s="372"/>
    </row>
    <row r="2038" ht="23.25">
      <c r="K2038" s="372"/>
    </row>
    <row r="2039" ht="23.25">
      <c r="K2039" s="372"/>
    </row>
    <row r="2040" ht="23.25">
      <c r="K2040" s="372"/>
    </row>
    <row r="2041" ht="23.25">
      <c r="K2041" s="372"/>
    </row>
    <row r="2042" ht="23.25">
      <c r="K2042" s="372"/>
    </row>
    <row r="2043" ht="23.25">
      <c r="K2043" s="372"/>
    </row>
    <row r="2044" ht="23.25">
      <c r="K2044" s="372"/>
    </row>
    <row r="2045" ht="23.25">
      <c r="K2045" s="372"/>
    </row>
    <row r="2046" ht="23.25">
      <c r="K2046" s="372"/>
    </row>
    <row r="2047" ht="23.25">
      <c r="K2047" s="372"/>
    </row>
    <row r="2048" ht="23.25">
      <c r="K2048" s="372"/>
    </row>
    <row r="2049" ht="23.25">
      <c r="K2049" s="372"/>
    </row>
    <row r="2050" ht="23.25">
      <c r="K2050" s="372"/>
    </row>
    <row r="2051" ht="23.25">
      <c r="K2051" s="372"/>
    </row>
    <row r="2052" ht="23.25">
      <c r="K2052" s="372"/>
    </row>
    <row r="2053" ht="23.25">
      <c r="K2053" s="372"/>
    </row>
    <row r="2054" ht="23.25">
      <c r="K2054" s="372"/>
    </row>
    <row r="2055" ht="23.25">
      <c r="K2055" s="372"/>
    </row>
    <row r="2056" ht="23.25">
      <c r="K2056" s="372"/>
    </row>
    <row r="2057" ht="23.25">
      <c r="K2057" s="372"/>
    </row>
    <row r="2058" ht="23.25">
      <c r="K2058" s="372"/>
    </row>
    <row r="2059" ht="23.25">
      <c r="K2059" s="372"/>
    </row>
    <row r="2060" ht="23.25">
      <c r="K2060" s="372"/>
    </row>
    <row r="2061" ht="23.25">
      <c r="K2061" s="372"/>
    </row>
    <row r="2062" ht="23.25">
      <c r="K2062" s="372"/>
    </row>
    <row r="2063" ht="23.25">
      <c r="K2063" s="372"/>
    </row>
    <row r="2064" ht="23.25">
      <c r="K2064" s="372"/>
    </row>
    <row r="2065" ht="23.25">
      <c r="K2065" s="372"/>
    </row>
    <row r="2066" ht="23.25">
      <c r="K2066" s="372"/>
    </row>
    <row r="2067" ht="23.25">
      <c r="K2067" s="372"/>
    </row>
    <row r="2068" ht="23.25">
      <c r="K2068" s="372"/>
    </row>
    <row r="2069" ht="23.25">
      <c r="K2069" s="372"/>
    </row>
    <row r="2070" ht="23.25">
      <c r="K2070" s="372"/>
    </row>
    <row r="2071" ht="23.25">
      <c r="K2071" s="372"/>
    </row>
    <row r="2072" ht="23.25">
      <c r="K2072" s="372"/>
    </row>
    <row r="2073" ht="23.25">
      <c r="K2073" s="372"/>
    </row>
    <row r="2074" ht="23.25">
      <c r="K2074" s="372"/>
    </row>
    <row r="2075" ht="23.25">
      <c r="K2075" s="372"/>
    </row>
    <row r="2076" ht="23.25">
      <c r="K2076" s="372"/>
    </row>
    <row r="2077" ht="23.25">
      <c r="K2077" s="372"/>
    </row>
    <row r="2078" ht="23.25">
      <c r="K2078" s="372"/>
    </row>
    <row r="2079" ht="23.25">
      <c r="K2079" s="372"/>
    </row>
    <row r="2080" ht="23.25">
      <c r="K2080" s="372"/>
    </row>
    <row r="2081" ht="23.25">
      <c r="K2081" s="372"/>
    </row>
    <row r="2082" ht="23.25">
      <c r="K2082" s="372"/>
    </row>
    <row r="2083" ht="23.25">
      <c r="K2083" s="372"/>
    </row>
    <row r="2084" ht="23.25">
      <c r="K2084" s="372"/>
    </row>
    <row r="2085" ht="23.25">
      <c r="K2085" s="372"/>
    </row>
    <row r="2086" ht="23.25">
      <c r="K2086" s="372"/>
    </row>
    <row r="2087" ht="23.25">
      <c r="K2087" s="372"/>
    </row>
    <row r="2088" ht="23.25">
      <c r="K2088" s="372"/>
    </row>
    <row r="2089" ht="23.25">
      <c r="K2089" s="372"/>
    </row>
    <row r="2090" ht="23.25">
      <c r="K2090" s="372"/>
    </row>
    <row r="2091" ht="23.25">
      <c r="K2091" s="372"/>
    </row>
    <row r="2092" ht="23.25">
      <c r="K2092" s="372"/>
    </row>
    <row r="2093" ht="23.25">
      <c r="K2093" s="372"/>
    </row>
    <row r="2094" ht="23.25">
      <c r="K2094" s="372"/>
    </row>
    <row r="2095" ht="23.25">
      <c r="K2095" s="372"/>
    </row>
    <row r="2096" ht="23.25">
      <c r="K2096" s="372"/>
    </row>
    <row r="2097" ht="23.25">
      <c r="K2097" s="372"/>
    </row>
    <row r="2098" ht="23.25">
      <c r="K2098" s="372"/>
    </row>
    <row r="2099" ht="23.25">
      <c r="K2099" s="372"/>
    </row>
    <row r="2100" ht="23.25">
      <c r="K2100" s="372"/>
    </row>
    <row r="2101" ht="23.25">
      <c r="K2101" s="372"/>
    </row>
    <row r="2102" ht="23.25">
      <c r="K2102" s="372"/>
    </row>
    <row r="2103" ht="23.25">
      <c r="K2103" s="372"/>
    </row>
    <row r="2104" ht="23.25">
      <c r="K2104" s="372"/>
    </row>
    <row r="2105" ht="23.25">
      <c r="K2105" s="372"/>
    </row>
    <row r="2106" ht="23.25">
      <c r="K2106" s="372"/>
    </row>
    <row r="2107" ht="23.25">
      <c r="K2107" s="372"/>
    </row>
    <row r="2108" ht="23.25">
      <c r="K2108" s="372"/>
    </row>
    <row r="2109" ht="23.25">
      <c r="K2109" s="372"/>
    </row>
    <row r="2110" ht="23.25">
      <c r="K2110" s="372"/>
    </row>
    <row r="2111" ht="23.25">
      <c r="K2111" s="372"/>
    </row>
    <row r="2112" ht="23.25">
      <c r="K2112" s="372"/>
    </row>
    <row r="2113" ht="23.25">
      <c r="K2113" s="372"/>
    </row>
    <row r="2114" ht="23.25">
      <c r="K2114" s="372"/>
    </row>
    <row r="2115" ht="23.25">
      <c r="K2115" s="372"/>
    </row>
    <row r="2116" ht="23.25">
      <c r="K2116" s="372"/>
    </row>
    <row r="2117" ht="23.25">
      <c r="K2117" s="372"/>
    </row>
    <row r="2118" ht="23.25">
      <c r="K2118" s="372"/>
    </row>
    <row r="2119" ht="23.25">
      <c r="K2119" s="372"/>
    </row>
    <row r="2120" ht="23.25">
      <c r="K2120" s="372"/>
    </row>
    <row r="2121" ht="23.25">
      <c r="K2121" s="372"/>
    </row>
    <row r="2122" ht="23.25">
      <c r="K2122" s="372"/>
    </row>
    <row r="2123" ht="23.25">
      <c r="K2123" s="372"/>
    </row>
    <row r="2124" ht="23.25">
      <c r="K2124" s="372"/>
    </row>
    <row r="2125" ht="23.25">
      <c r="K2125" s="372"/>
    </row>
    <row r="2126" ht="23.25">
      <c r="K2126" s="372"/>
    </row>
    <row r="2127" ht="23.25">
      <c r="K2127" s="372"/>
    </row>
    <row r="2128" ht="23.25">
      <c r="K2128" s="372"/>
    </row>
    <row r="2129" ht="23.25">
      <c r="K2129" s="372"/>
    </row>
    <row r="2130" ht="23.25">
      <c r="K2130" s="372"/>
    </row>
    <row r="2131" ht="23.25">
      <c r="K2131" s="372"/>
    </row>
    <row r="2132" ht="23.25">
      <c r="K2132" s="372"/>
    </row>
    <row r="2133" ht="23.25">
      <c r="K2133" s="372"/>
    </row>
    <row r="2134" ht="23.25">
      <c r="K2134" s="372"/>
    </row>
    <row r="2135" ht="23.25">
      <c r="K2135" s="372"/>
    </row>
    <row r="2136" ht="23.25">
      <c r="K2136" s="372"/>
    </row>
    <row r="2137" ht="23.25">
      <c r="K2137" s="372"/>
    </row>
    <row r="2138" ht="23.25">
      <c r="K2138" s="372"/>
    </row>
    <row r="2139" ht="23.25">
      <c r="K2139" s="372"/>
    </row>
    <row r="2140" ht="23.25">
      <c r="K2140" s="372"/>
    </row>
    <row r="2141" ht="23.25">
      <c r="K2141" s="372"/>
    </row>
    <row r="2142" ht="23.25">
      <c r="K2142" s="372"/>
    </row>
    <row r="2143" ht="23.25">
      <c r="K2143" s="372"/>
    </row>
    <row r="2144" ht="23.25">
      <c r="K2144" s="372"/>
    </row>
    <row r="2145" ht="23.25">
      <c r="K2145" s="372"/>
    </row>
    <row r="2146" ht="23.25">
      <c r="K2146" s="372"/>
    </row>
    <row r="2147" ht="23.25">
      <c r="K2147" s="372"/>
    </row>
    <row r="2148" ht="23.25">
      <c r="K2148" s="372"/>
    </row>
    <row r="2149" ht="23.25">
      <c r="K2149" s="372"/>
    </row>
    <row r="2150" ht="23.25">
      <c r="K2150" s="372"/>
    </row>
    <row r="2151" ht="23.25">
      <c r="K2151" s="372"/>
    </row>
    <row r="2152" ht="23.25">
      <c r="K2152" s="372"/>
    </row>
    <row r="2153" ht="23.25">
      <c r="K2153" s="372"/>
    </row>
    <row r="2154" ht="23.25">
      <c r="K2154" s="372"/>
    </row>
    <row r="2155" ht="23.25">
      <c r="K2155" s="372"/>
    </row>
    <row r="2156" ht="23.25">
      <c r="K2156" s="372"/>
    </row>
    <row r="2157" ht="23.25">
      <c r="K2157" s="372"/>
    </row>
    <row r="2158" ht="23.25">
      <c r="K2158" s="372"/>
    </row>
    <row r="2159" ht="23.25">
      <c r="K2159" s="372"/>
    </row>
    <row r="2160" ht="23.25">
      <c r="K2160" s="372"/>
    </row>
    <row r="2161" ht="23.25">
      <c r="K2161" s="372"/>
    </row>
    <row r="2162" ht="23.25">
      <c r="K2162" s="372"/>
    </row>
    <row r="2163" ht="23.25">
      <c r="K2163" s="372"/>
    </row>
    <row r="2164" ht="23.25">
      <c r="K2164" s="372"/>
    </row>
    <row r="2165" ht="23.25">
      <c r="K2165" s="372"/>
    </row>
    <row r="2166" ht="23.25">
      <c r="K2166" s="372"/>
    </row>
    <row r="2167" ht="23.25">
      <c r="K2167" s="372"/>
    </row>
    <row r="2168" ht="23.25">
      <c r="K2168" s="372"/>
    </row>
    <row r="2169" ht="23.25">
      <c r="K2169" s="372"/>
    </row>
    <row r="2170" ht="23.25">
      <c r="K2170" s="372"/>
    </row>
    <row r="2171" ht="23.25">
      <c r="K2171" s="372"/>
    </row>
    <row r="2172" ht="23.25">
      <c r="K2172" s="372"/>
    </row>
    <row r="2173" ht="23.25">
      <c r="K2173" s="372"/>
    </row>
    <row r="2174" ht="23.25">
      <c r="K2174" s="372"/>
    </row>
    <row r="2175" ht="23.25">
      <c r="K2175" s="372"/>
    </row>
    <row r="2176" ht="23.25">
      <c r="K2176" s="372"/>
    </row>
    <row r="2177" ht="23.25">
      <c r="K2177" s="372"/>
    </row>
    <row r="2178" ht="23.25">
      <c r="K2178" s="372"/>
    </row>
    <row r="2179" ht="23.25">
      <c r="K2179" s="372"/>
    </row>
    <row r="2180" ht="23.25">
      <c r="K2180" s="372"/>
    </row>
    <row r="2181" ht="23.25">
      <c r="K2181" s="372"/>
    </row>
    <row r="2182" ht="23.25">
      <c r="K2182" s="372"/>
    </row>
    <row r="2183" ht="23.25">
      <c r="K2183" s="372"/>
    </row>
    <row r="2184" ht="23.25">
      <c r="K2184" s="372"/>
    </row>
    <row r="2185" ht="23.25">
      <c r="K2185" s="372"/>
    </row>
    <row r="2186" ht="23.25">
      <c r="K2186" s="372"/>
    </row>
    <row r="2187" ht="23.25">
      <c r="K2187" s="372"/>
    </row>
    <row r="2188" ht="23.25">
      <c r="K2188" s="372"/>
    </row>
    <row r="2189" ht="23.25">
      <c r="K2189" s="372"/>
    </row>
    <row r="2190" ht="23.25">
      <c r="K2190" s="372"/>
    </row>
    <row r="2191" ht="23.25">
      <c r="K2191" s="372"/>
    </row>
    <row r="2192" ht="23.25">
      <c r="K2192" s="372"/>
    </row>
    <row r="2193" ht="23.25">
      <c r="K2193" s="372"/>
    </row>
    <row r="2194" ht="23.25">
      <c r="K2194" s="372"/>
    </row>
    <row r="2195" ht="23.25">
      <c r="K2195" s="372"/>
    </row>
    <row r="2196" ht="23.25">
      <c r="K2196" s="372"/>
    </row>
    <row r="2197" ht="23.25">
      <c r="K2197" s="372"/>
    </row>
    <row r="2198" ht="23.25">
      <c r="K2198" s="372"/>
    </row>
    <row r="2199" ht="23.25">
      <c r="K2199" s="372"/>
    </row>
    <row r="2200" ht="23.25">
      <c r="K2200" s="372"/>
    </row>
    <row r="2201" ht="23.25">
      <c r="K2201" s="372"/>
    </row>
    <row r="2202" ht="23.25">
      <c r="K2202" s="372"/>
    </row>
    <row r="2203" ht="23.25">
      <c r="K2203" s="372"/>
    </row>
    <row r="2204" ht="23.25">
      <c r="K2204" s="372"/>
    </row>
    <row r="2205" ht="23.25">
      <c r="K2205" s="372"/>
    </row>
    <row r="2206" ht="23.25">
      <c r="K2206" s="372"/>
    </row>
    <row r="2207" ht="23.25">
      <c r="K2207" s="372"/>
    </row>
    <row r="2208" ht="23.25">
      <c r="K2208" s="372"/>
    </row>
    <row r="2209" ht="23.25">
      <c r="K2209" s="372"/>
    </row>
    <row r="2210" ht="23.25">
      <c r="K2210" s="372"/>
    </row>
    <row r="2211" ht="23.25">
      <c r="K2211" s="372"/>
    </row>
    <row r="2212" ht="23.25">
      <c r="K2212" s="372"/>
    </row>
    <row r="2213" ht="23.25">
      <c r="K2213" s="372"/>
    </row>
    <row r="2214" ht="23.25">
      <c r="K2214" s="372"/>
    </row>
    <row r="2215" ht="23.25">
      <c r="K2215" s="372"/>
    </row>
    <row r="2216" ht="23.25">
      <c r="K2216" s="372"/>
    </row>
    <row r="2217" ht="23.25">
      <c r="K2217" s="372"/>
    </row>
    <row r="2218" ht="23.25">
      <c r="K2218" s="372"/>
    </row>
    <row r="2219" ht="23.25">
      <c r="K2219" s="372"/>
    </row>
    <row r="2220" ht="23.25">
      <c r="K2220" s="372"/>
    </row>
    <row r="2221" ht="23.25">
      <c r="K2221" s="372"/>
    </row>
    <row r="2222" ht="23.25">
      <c r="K2222" s="372"/>
    </row>
    <row r="2223" ht="23.25">
      <c r="K2223" s="372"/>
    </row>
    <row r="2224" ht="23.25">
      <c r="K2224" s="372"/>
    </row>
    <row r="2225" ht="23.25">
      <c r="K2225" s="372"/>
    </row>
    <row r="2226" ht="23.25">
      <c r="K2226" s="372"/>
    </row>
    <row r="2227" ht="23.25">
      <c r="K2227" s="372"/>
    </row>
    <row r="2228" ht="23.25">
      <c r="K2228" s="372"/>
    </row>
    <row r="2229" ht="23.25">
      <c r="K2229" s="372"/>
    </row>
    <row r="2230" ht="23.25">
      <c r="K2230" s="372"/>
    </row>
    <row r="2231" ht="23.25">
      <c r="K2231" s="372"/>
    </row>
    <row r="2232" ht="23.25">
      <c r="K2232" s="372"/>
    </row>
    <row r="2233" ht="23.25">
      <c r="K2233" s="372"/>
    </row>
    <row r="2234" ht="23.25">
      <c r="K2234" s="372"/>
    </row>
    <row r="2235" ht="23.25">
      <c r="K2235" s="372"/>
    </row>
    <row r="2236" ht="23.25">
      <c r="K2236" s="372"/>
    </row>
    <row r="2237" ht="23.25">
      <c r="K2237" s="372"/>
    </row>
    <row r="2238" ht="23.25">
      <c r="K2238" s="372"/>
    </row>
    <row r="2239" ht="23.25">
      <c r="K2239" s="372"/>
    </row>
    <row r="2240" ht="23.25">
      <c r="K2240" s="372"/>
    </row>
    <row r="2241" ht="23.25">
      <c r="K2241" s="372"/>
    </row>
    <row r="2242" ht="23.25">
      <c r="K2242" s="372"/>
    </row>
    <row r="2243" ht="23.25">
      <c r="K2243" s="372"/>
    </row>
    <row r="2244" ht="23.25">
      <c r="K2244" s="372"/>
    </row>
    <row r="2245" ht="23.25">
      <c r="K2245" s="372"/>
    </row>
    <row r="2246" ht="23.25">
      <c r="K2246" s="372"/>
    </row>
    <row r="2247" ht="23.25">
      <c r="K2247" s="372"/>
    </row>
    <row r="2248" ht="23.25">
      <c r="K2248" s="372"/>
    </row>
    <row r="2249" ht="23.25">
      <c r="K2249" s="372"/>
    </row>
    <row r="2250" ht="23.25">
      <c r="K2250" s="372"/>
    </row>
    <row r="2251" ht="23.25">
      <c r="K2251" s="372"/>
    </row>
    <row r="2252" ht="23.25">
      <c r="K2252" s="372"/>
    </row>
    <row r="2253" ht="23.25">
      <c r="K2253" s="372"/>
    </row>
    <row r="2254" ht="23.25">
      <c r="K2254" s="372"/>
    </row>
    <row r="2255" ht="23.25">
      <c r="K2255" s="372"/>
    </row>
    <row r="2256" ht="23.25">
      <c r="K2256" s="372"/>
    </row>
    <row r="2257" ht="23.25">
      <c r="K2257" s="372"/>
    </row>
    <row r="2258" ht="23.25">
      <c r="K2258" s="372"/>
    </row>
    <row r="2259" ht="23.25">
      <c r="K2259" s="372"/>
    </row>
    <row r="2260" ht="23.25">
      <c r="K2260" s="372"/>
    </row>
    <row r="2261" ht="23.25">
      <c r="K2261" s="372"/>
    </row>
    <row r="2262" ht="23.25">
      <c r="K2262" s="372"/>
    </row>
    <row r="2263" ht="23.25">
      <c r="K2263" s="372"/>
    </row>
    <row r="2264" ht="23.25">
      <c r="K2264" s="372"/>
    </row>
    <row r="2265" ht="23.25">
      <c r="K2265" s="372"/>
    </row>
    <row r="2266" ht="23.25">
      <c r="K2266" s="372"/>
    </row>
    <row r="2267" ht="23.25">
      <c r="K2267" s="372"/>
    </row>
    <row r="2268" ht="23.25">
      <c r="K2268" s="372"/>
    </row>
    <row r="2269" ht="23.25">
      <c r="K2269" s="372"/>
    </row>
    <row r="2270" ht="23.25">
      <c r="K2270" s="372"/>
    </row>
    <row r="2271" ht="23.25">
      <c r="K2271" s="372"/>
    </row>
    <row r="2272" ht="23.25">
      <c r="K2272" s="372"/>
    </row>
    <row r="2273" ht="23.25">
      <c r="K2273" s="372"/>
    </row>
    <row r="2274" ht="23.25">
      <c r="K2274" s="372"/>
    </row>
    <row r="2275" ht="23.25">
      <c r="K2275" s="372"/>
    </row>
    <row r="2276" ht="23.25">
      <c r="K2276" s="372"/>
    </row>
    <row r="2277" ht="23.25">
      <c r="K2277" s="372"/>
    </row>
    <row r="2278" ht="23.25">
      <c r="K2278" s="372"/>
    </row>
    <row r="2279" ht="23.25">
      <c r="K2279" s="372"/>
    </row>
    <row r="2280" ht="23.25">
      <c r="K2280" s="372"/>
    </row>
    <row r="2281" ht="23.25">
      <c r="K2281" s="372"/>
    </row>
    <row r="2282" ht="23.25">
      <c r="K2282" s="372"/>
    </row>
    <row r="2283" ht="23.25">
      <c r="K2283" s="372"/>
    </row>
    <row r="2284" ht="23.25">
      <c r="K2284" s="372"/>
    </row>
    <row r="2285" ht="23.25">
      <c r="K2285" s="372"/>
    </row>
    <row r="2286" ht="23.25">
      <c r="K2286" s="372"/>
    </row>
    <row r="2287" ht="23.25">
      <c r="K2287" s="372"/>
    </row>
    <row r="2288" ht="23.25">
      <c r="K2288" s="372"/>
    </row>
    <row r="2289" ht="23.25">
      <c r="K2289" s="372"/>
    </row>
    <row r="2290" ht="23.25">
      <c r="K2290" s="372"/>
    </row>
    <row r="2291" ht="23.25">
      <c r="K2291" s="372"/>
    </row>
    <row r="2292" ht="23.25">
      <c r="K2292" s="372"/>
    </row>
    <row r="2293" ht="23.25">
      <c r="K2293" s="372"/>
    </row>
    <row r="2294" ht="23.25">
      <c r="K2294" s="372"/>
    </row>
    <row r="2295" ht="23.25">
      <c r="K2295" s="372"/>
    </row>
    <row r="2296" ht="23.25">
      <c r="K2296" s="372"/>
    </row>
    <row r="2297" ht="23.25">
      <c r="K2297" s="372"/>
    </row>
    <row r="2298" ht="23.25">
      <c r="K2298" s="372"/>
    </row>
    <row r="2299" ht="23.25">
      <c r="K2299" s="372"/>
    </row>
    <row r="2300" ht="23.25">
      <c r="K2300" s="372"/>
    </row>
    <row r="2301" ht="23.25">
      <c r="K2301" s="372"/>
    </row>
    <row r="2302" ht="23.25">
      <c r="K2302" s="372"/>
    </row>
    <row r="2303" ht="23.25">
      <c r="K2303" s="372"/>
    </row>
    <row r="2304" ht="23.25">
      <c r="K2304" s="372"/>
    </row>
    <row r="2305" ht="23.25">
      <c r="K2305" s="372"/>
    </row>
    <row r="2306" ht="23.25">
      <c r="K2306" s="372"/>
    </row>
    <row r="2307" ht="23.25">
      <c r="K2307" s="372"/>
    </row>
    <row r="2308" ht="23.25">
      <c r="K2308" s="372"/>
    </row>
    <row r="2309" ht="23.25">
      <c r="K2309" s="372"/>
    </row>
    <row r="2310" ht="23.25">
      <c r="K2310" s="372"/>
    </row>
    <row r="2311" ht="23.25">
      <c r="K2311" s="372"/>
    </row>
    <row r="2312" ht="23.25">
      <c r="K2312" s="372"/>
    </row>
    <row r="2313" ht="23.25">
      <c r="K2313" s="372"/>
    </row>
    <row r="2314" ht="23.25">
      <c r="K2314" s="372"/>
    </row>
    <row r="2315" ht="23.25">
      <c r="K2315" s="372"/>
    </row>
    <row r="2316" ht="23.25">
      <c r="K2316" s="372"/>
    </row>
    <row r="2317" ht="23.25">
      <c r="K2317" s="372"/>
    </row>
    <row r="2318" ht="23.25">
      <c r="K2318" s="372"/>
    </row>
    <row r="2319" ht="23.25">
      <c r="K2319" s="372"/>
    </row>
    <row r="2320" ht="23.25">
      <c r="K2320" s="372"/>
    </row>
    <row r="2321" ht="23.25">
      <c r="K2321" s="372"/>
    </row>
    <row r="2322" ht="23.25">
      <c r="K2322" s="372"/>
    </row>
    <row r="2323" ht="23.25">
      <c r="K2323" s="372"/>
    </row>
    <row r="2324" ht="23.25">
      <c r="K2324" s="372"/>
    </row>
    <row r="2325" ht="23.25">
      <c r="K2325" s="372"/>
    </row>
    <row r="2326" ht="23.25">
      <c r="K2326" s="372"/>
    </row>
    <row r="2327" ht="23.25">
      <c r="K2327" s="372"/>
    </row>
    <row r="2328" ht="23.25">
      <c r="K2328" s="372"/>
    </row>
    <row r="2329" ht="23.25">
      <c r="K2329" s="372"/>
    </row>
    <row r="2330" ht="23.25">
      <c r="K2330" s="372"/>
    </row>
    <row r="2331" ht="23.25">
      <c r="K2331" s="372"/>
    </row>
    <row r="2332" ht="23.25">
      <c r="K2332" s="372"/>
    </row>
    <row r="2333" ht="23.25">
      <c r="K2333" s="372"/>
    </row>
    <row r="2334" ht="23.25">
      <c r="K2334" s="372"/>
    </row>
    <row r="2335" ht="23.25">
      <c r="K2335" s="372"/>
    </row>
    <row r="2336" ht="23.25">
      <c r="K2336" s="372"/>
    </row>
    <row r="2337" ht="23.25">
      <c r="K2337" s="372"/>
    </row>
    <row r="2338" ht="23.25">
      <c r="K2338" s="372"/>
    </row>
    <row r="2339" ht="23.25">
      <c r="K2339" s="372"/>
    </row>
    <row r="2340" ht="23.25">
      <c r="K2340" s="372"/>
    </row>
    <row r="2341" ht="23.25">
      <c r="K2341" s="372"/>
    </row>
    <row r="2342" ht="23.25">
      <c r="K2342" s="372"/>
    </row>
    <row r="2343" ht="23.25">
      <c r="K2343" s="372"/>
    </row>
    <row r="2344" ht="23.25">
      <c r="K2344" s="372"/>
    </row>
    <row r="2345" ht="23.25">
      <c r="K2345" s="372"/>
    </row>
    <row r="2346" ht="23.25">
      <c r="K2346" s="372"/>
    </row>
    <row r="2347" ht="23.25">
      <c r="K2347" s="372"/>
    </row>
    <row r="2348" ht="23.25">
      <c r="K2348" s="372"/>
    </row>
    <row r="2349" ht="23.25">
      <c r="K2349" s="372"/>
    </row>
    <row r="2350" ht="23.25">
      <c r="K2350" s="372"/>
    </row>
    <row r="2351" ht="23.25">
      <c r="K2351" s="372"/>
    </row>
    <row r="2352" ht="23.25">
      <c r="K2352" s="372"/>
    </row>
    <row r="2353" ht="23.25">
      <c r="K2353" s="372"/>
    </row>
    <row r="2354" ht="23.25">
      <c r="K2354" s="372"/>
    </row>
    <row r="2355" ht="23.25">
      <c r="K2355" s="372"/>
    </row>
    <row r="2356" ht="23.25">
      <c r="K2356" s="372"/>
    </row>
    <row r="2357" ht="23.25">
      <c r="K2357" s="372"/>
    </row>
    <row r="2358" ht="23.25">
      <c r="K2358" s="372"/>
    </row>
    <row r="2359" ht="23.25">
      <c r="K2359" s="372"/>
    </row>
    <row r="2360" ht="23.25">
      <c r="K2360" s="372"/>
    </row>
    <row r="2361" ht="23.25">
      <c r="K2361" s="372"/>
    </row>
    <row r="2362" ht="23.25">
      <c r="K2362" s="372"/>
    </row>
    <row r="2363" ht="23.25">
      <c r="K2363" s="372"/>
    </row>
    <row r="2364" ht="23.25">
      <c r="K2364" s="372"/>
    </row>
    <row r="2365" ht="23.25">
      <c r="K2365" s="372"/>
    </row>
    <row r="2366" ht="23.25">
      <c r="K2366" s="372"/>
    </row>
    <row r="2367" ht="23.25">
      <c r="K2367" s="372"/>
    </row>
    <row r="2368" ht="23.25">
      <c r="K2368" s="372"/>
    </row>
    <row r="2369" ht="23.25">
      <c r="K2369" s="372"/>
    </row>
    <row r="2370" ht="23.25">
      <c r="K2370" s="372"/>
    </row>
    <row r="2371" ht="23.25">
      <c r="K2371" s="372"/>
    </row>
    <row r="2372" ht="23.25">
      <c r="K2372" s="372"/>
    </row>
    <row r="2373" ht="23.25">
      <c r="K2373" s="372"/>
    </row>
    <row r="2374" ht="23.25">
      <c r="K2374" s="372"/>
    </row>
    <row r="2375" ht="23.25">
      <c r="K2375" s="372"/>
    </row>
    <row r="2376" ht="23.25">
      <c r="K2376" s="372"/>
    </row>
    <row r="2377" ht="23.25">
      <c r="K2377" s="372"/>
    </row>
    <row r="2378" ht="23.25">
      <c r="K2378" s="372"/>
    </row>
    <row r="2379" ht="23.25">
      <c r="K2379" s="372"/>
    </row>
    <row r="2380" ht="23.25">
      <c r="K2380" s="372"/>
    </row>
    <row r="2381" ht="23.25">
      <c r="K2381" s="372"/>
    </row>
    <row r="2382" ht="23.25">
      <c r="K2382" s="372"/>
    </row>
    <row r="2383" ht="23.25">
      <c r="K2383" s="372"/>
    </row>
    <row r="2384" ht="23.25">
      <c r="K2384" s="372"/>
    </row>
    <row r="2385" ht="23.25">
      <c r="K2385" s="372"/>
    </row>
    <row r="2386" ht="23.25">
      <c r="K2386" s="372"/>
    </row>
    <row r="2387" ht="23.25">
      <c r="K2387" s="372"/>
    </row>
    <row r="2388" ht="23.25">
      <c r="K2388" s="372"/>
    </row>
    <row r="2389" ht="23.25">
      <c r="K2389" s="372"/>
    </row>
    <row r="2390" ht="23.25">
      <c r="K2390" s="372"/>
    </row>
    <row r="2391" ht="23.25">
      <c r="K2391" s="372"/>
    </row>
    <row r="2392" ht="23.25">
      <c r="K2392" s="372"/>
    </row>
    <row r="2393" ht="23.25">
      <c r="K2393" s="372"/>
    </row>
    <row r="2394" ht="23.25">
      <c r="K2394" s="372"/>
    </row>
    <row r="2395" ht="23.25">
      <c r="K2395" s="372"/>
    </row>
    <row r="2396" ht="23.25">
      <c r="K2396" s="372"/>
    </row>
    <row r="2397" ht="23.25">
      <c r="K2397" s="372"/>
    </row>
    <row r="2398" ht="23.25">
      <c r="K2398" s="372"/>
    </row>
    <row r="2399" ht="23.25">
      <c r="K2399" s="372"/>
    </row>
    <row r="2400" ht="23.25">
      <c r="K2400" s="372"/>
    </row>
    <row r="2401" ht="23.25">
      <c r="K2401" s="372"/>
    </row>
    <row r="2402" ht="23.25">
      <c r="K2402" s="372"/>
    </row>
    <row r="2403" ht="23.25">
      <c r="K2403" s="372"/>
    </row>
    <row r="2404" ht="23.25">
      <c r="K2404" s="372"/>
    </row>
    <row r="2405" ht="23.25">
      <c r="K2405" s="372"/>
    </row>
    <row r="2406" ht="23.25">
      <c r="K2406" s="372"/>
    </row>
    <row r="2407" ht="23.25">
      <c r="K2407" s="372"/>
    </row>
    <row r="2408" ht="23.25">
      <c r="K2408" s="372"/>
    </row>
    <row r="2409" ht="23.25">
      <c r="K2409" s="372"/>
    </row>
    <row r="2410" ht="23.25">
      <c r="K2410" s="372"/>
    </row>
    <row r="2411" ht="23.25">
      <c r="K2411" s="372"/>
    </row>
    <row r="2412" ht="23.25">
      <c r="K2412" s="372"/>
    </row>
    <row r="2413" ht="23.25">
      <c r="K2413" s="372"/>
    </row>
    <row r="2414" ht="23.25">
      <c r="K2414" s="372"/>
    </row>
    <row r="2415" ht="23.25">
      <c r="K2415" s="372"/>
    </row>
    <row r="2416" ht="23.25">
      <c r="K2416" s="372"/>
    </row>
    <row r="2417" ht="23.25">
      <c r="K2417" s="372"/>
    </row>
    <row r="2418" ht="23.25">
      <c r="K2418" s="372"/>
    </row>
    <row r="2419" ht="23.25">
      <c r="K2419" s="372"/>
    </row>
    <row r="2420" ht="23.25">
      <c r="K2420" s="372"/>
    </row>
    <row r="2421" ht="23.25">
      <c r="K2421" s="372"/>
    </row>
    <row r="2422" ht="23.25">
      <c r="K2422" s="372"/>
    </row>
    <row r="2423" ht="23.25">
      <c r="K2423" s="372"/>
    </row>
    <row r="2424" ht="23.25">
      <c r="K2424" s="372"/>
    </row>
    <row r="2425" ht="23.25">
      <c r="K2425" s="372"/>
    </row>
    <row r="2426" ht="23.25">
      <c r="K2426" s="372"/>
    </row>
    <row r="2427" ht="23.25">
      <c r="K2427" s="372"/>
    </row>
    <row r="2428" ht="23.25">
      <c r="K2428" s="372"/>
    </row>
    <row r="2429" ht="23.25">
      <c r="K2429" s="372"/>
    </row>
    <row r="2430" ht="23.25">
      <c r="K2430" s="372"/>
    </row>
    <row r="2431" ht="23.25">
      <c r="K2431" s="372"/>
    </row>
    <row r="2432" ht="23.25">
      <c r="K2432" s="372"/>
    </row>
    <row r="2433" ht="23.25">
      <c r="K2433" s="372"/>
    </row>
    <row r="2434" ht="23.25">
      <c r="K2434" s="372"/>
    </row>
    <row r="2435" ht="23.25">
      <c r="K2435" s="372"/>
    </row>
    <row r="2436" ht="23.25">
      <c r="K2436" s="372"/>
    </row>
    <row r="2437" ht="23.25">
      <c r="K2437" s="372"/>
    </row>
    <row r="2438" ht="23.25">
      <c r="K2438" s="372"/>
    </row>
    <row r="2439" ht="23.25">
      <c r="K2439" s="372"/>
    </row>
    <row r="2440" ht="23.25">
      <c r="K2440" s="372"/>
    </row>
    <row r="2441" ht="23.25">
      <c r="K2441" s="372"/>
    </row>
    <row r="2442" ht="23.25">
      <c r="K2442" s="372"/>
    </row>
    <row r="2443" ht="23.25">
      <c r="K2443" s="372"/>
    </row>
    <row r="2444" ht="23.25">
      <c r="K2444" s="372"/>
    </row>
    <row r="2445" ht="23.25">
      <c r="K2445" s="372"/>
    </row>
    <row r="2446" ht="23.25">
      <c r="K2446" s="372"/>
    </row>
    <row r="2447" ht="23.25">
      <c r="K2447" s="372"/>
    </row>
    <row r="2448" ht="23.25">
      <c r="K2448" s="372"/>
    </row>
    <row r="2449" ht="23.25">
      <c r="K2449" s="372"/>
    </row>
    <row r="2450" ht="23.25">
      <c r="K2450" s="372"/>
    </row>
    <row r="2451" ht="23.25">
      <c r="K2451" s="372"/>
    </row>
    <row r="2452" ht="23.25">
      <c r="K2452" s="372"/>
    </row>
    <row r="2453" ht="23.25">
      <c r="K2453" s="372"/>
    </row>
    <row r="2454" ht="23.25">
      <c r="K2454" s="372"/>
    </row>
    <row r="2455" ht="23.25">
      <c r="K2455" s="372"/>
    </row>
    <row r="2456" ht="23.25">
      <c r="K2456" s="372"/>
    </row>
    <row r="2457" ht="23.25">
      <c r="K2457" s="372"/>
    </row>
    <row r="2458" ht="23.25">
      <c r="K2458" s="372"/>
    </row>
    <row r="2459" ht="23.25">
      <c r="K2459" s="372"/>
    </row>
    <row r="2460" ht="23.25">
      <c r="K2460" s="372"/>
    </row>
    <row r="2461" ht="23.25">
      <c r="K2461" s="372"/>
    </row>
    <row r="2462" ht="23.25">
      <c r="K2462" s="372"/>
    </row>
    <row r="2463" ht="23.25">
      <c r="K2463" s="372"/>
    </row>
    <row r="2464" ht="23.25">
      <c r="K2464" s="372"/>
    </row>
    <row r="2465" ht="23.25">
      <c r="K2465" s="372"/>
    </row>
    <row r="2466" ht="23.25">
      <c r="K2466" s="372"/>
    </row>
    <row r="2467" ht="23.25">
      <c r="K2467" s="372"/>
    </row>
    <row r="2468" ht="23.25">
      <c r="K2468" s="372"/>
    </row>
    <row r="2469" ht="23.25">
      <c r="K2469" s="372"/>
    </row>
    <row r="2470" ht="23.25">
      <c r="K2470" s="372"/>
    </row>
    <row r="2471" ht="23.25">
      <c r="K2471" s="372"/>
    </row>
    <row r="2472" ht="23.25">
      <c r="K2472" s="372"/>
    </row>
    <row r="2473" ht="23.25">
      <c r="K2473" s="372"/>
    </row>
    <row r="2474" ht="23.25">
      <c r="K2474" s="372"/>
    </row>
    <row r="2475" ht="23.25">
      <c r="K2475" s="372"/>
    </row>
    <row r="2476" ht="23.25">
      <c r="K2476" s="372"/>
    </row>
    <row r="2477" ht="23.25">
      <c r="K2477" s="372"/>
    </row>
    <row r="2478" ht="23.25">
      <c r="K2478" s="372"/>
    </row>
    <row r="2479" ht="23.25">
      <c r="K2479" s="372"/>
    </row>
    <row r="2480" ht="23.25">
      <c r="K2480" s="372"/>
    </row>
    <row r="2481" ht="23.25">
      <c r="K2481" s="372"/>
    </row>
    <row r="2482" ht="23.25">
      <c r="K2482" s="372"/>
    </row>
    <row r="2483" ht="23.25">
      <c r="K2483" s="372"/>
    </row>
    <row r="2484" ht="23.25">
      <c r="K2484" s="372"/>
    </row>
    <row r="2485" ht="23.25">
      <c r="K2485" s="372"/>
    </row>
    <row r="2486" ht="23.25">
      <c r="K2486" s="372"/>
    </row>
    <row r="2487" ht="23.25">
      <c r="K2487" s="372"/>
    </row>
    <row r="2488" ht="23.25">
      <c r="K2488" s="372"/>
    </row>
    <row r="2489" ht="23.25">
      <c r="K2489" s="372"/>
    </row>
    <row r="2490" ht="23.25">
      <c r="K2490" s="372"/>
    </row>
    <row r="2491" ht="23.25">
      <c r="K2491" s="372"/>
    </row>
    <row r="2492" ht="23.25">
      <c r="K2492" s="372"/>
    </row>
    <row r="2493" ht="23.25">
      <c r="K2493" s="372"/>
    </row>
    <row r="2494" ht="23.25">
      <c r="K2494" s="372"/>
    </row>
    <row r="2495" ht="23.25">
      <c r="K2495" s="372"/>
    </row>
    <row r="2496" ht="23.25">
      <c r="K2496" s="372"/>
    </row>
    <row r="2497" ht="23.25">
      <c r="K2497" s="372"/>
    </row>
    <row r="2498" ht="23.25">
      <c r="K2498" s="372"/>
    </row>
    <row r="2499" ht="23.25">
      <c r="K2499" s="372"/>
    </row>
    <row r="2500" ht="23.25">
      <c r="K2500" s="372"/>
    </row>
    <row r="2501" ht="23.25">
      <c r="K2501" s="372"/>
    </row>
    <row r="2502" ht="23.25">
      <c r="K2502" s="372"/>
    </row>
    <row r="2503" ht="23.25">
      <c r="K2503" s="372"/>
    </row>
    <row r="2504" ht="23.25">
      <c r="K2504" s="372"/>
    </row>
    <row r="2505" ht="23.25">
      <c r="K2505" s="372"/>
    </row>
    <row r="2506" ht="23.25">
      <c r="K2506" s="372"/>
    </row>
    <row r="2507" ht="23.25">
      <c r="K2507" s="372"/>
    </row>
    <row r="2508" ht="23.25">
      <c r="K2508" s="372"/>
    </row>
    <row r="2509" ht="23.25">
      <c r="K2509" s="372"/>
    </row>
    <row r="2510" ht="23.25">
      <c r="K2510" s="372"/>
    </row>
    <row r="2511" ht="23.25">
      <c r="K2511" s="372"/>
    </row>
    <row r="2512" ht="23.25">
      <c r="K2512" s="372"/>
    </row>
    <row r="2513" ht="23.25">
      <c r="K2513" s="372"/>
    </row>
    <row r="2514" ht="23.25">
      <c r="K2514" s="372"/>
    </row>
    <row r="2515" ht="23.25">
      <c r="K2515" s="372"/>
    </row>
    <row r="2516" ht="23.25">
      <c r="K2516" s="372"/>
    </row>
    <row r="2517" ht="23.25">
      <c r="K2517" s="372"/>
    </row>
    <row r="2518" ht="23.25">
      <c r="K2518" s="372"/>
    </row>
    <row r="2519" ht="23.25">
      <c r="K2519" s="372"/>
    </row>
    <row r="2520" ht="23.25">
      <c r="K2520" s="372"/>
    </row>
    <row r="2521" ht="23.25">
      <c r="K2521" s="372"/>
    </row>
    <row r="2522" ht="23.25">
      <c r="K2522" s="372"/>
    </row>
    <row r="2523" ht="23.25">
      <c r="K2523" s="372"/>
    </row>
    <row r="2524" ht="23.25">
      <c r="K2524" s="372"/>
    </row>
    <row r="2525" ht="23.25">
      <c r="K2525" s="372"/>
    </row>
    <row r="2526" ht="23.25">
      <c r="K2526" s="372"/>
    </row>
    <row r="2527" ht="23.25">
      <c r="K2527" s="372"/>
    </row>
    <row r="2528" ht="23.25">
      <c r="K2528" s="372"/>
    </row>
    <row r="2529" ht="23.25">
      <c r="K2529" s="372"/>
    </row>
    <row r="2530" ht="23.25">
      <c r="K2530" s="372"/>
    </row>
    <row r="2531" ht="23.25">
      <c r="K2531" s="372"/>
    </row>
    <row r="2532" ht="23.25">
      <c r="K2532" s="372"/>
    </row>
    <row r="2533" ht="23.25">
      <c r="K2533" s="372"/>
    </row>
    <row r="2534" ht="23.25">
      <c r="K2534" s="372"/>
    </row>
    <row r="2535" ht="23.25">
      <c r="K2535" s="372"/>
    </row>
    <row r="2536" ht="23.25">
      <c r="K2536" s="372"/>
    </row>
    <row r="2537" ht="23.25">
      <c r="K2537" s="372"/>
    </row>
    <row r="2538" ht="23.25">
      <c r="K2538" s="372"/>
    </row>
    <row r="2539" ht="23.25">
      <c r="K2539" s="372"/>
    </row>
    <row r="2540" ht="23.25">
      <c r="K2540" s="372"/>
    </row>
    <row r="2541" ht="23.25">
      <c r="K2541" s="372"/>
    </row>
    <row r="2542" ht="23.25">
      <c r="K2542" s="372"/>
    </row>
    <row r="2543" ht="23.25">
      <c r="K2543" s="372"/>
    </row>
    <row r="2544" ht="23.25">
      <c r="K2544" s="372"/>
    </row>
    <row r="2545" ht="23.25">
      <c r="K2545" s="372"/>
    </row>
    <row r="2546" ht="23.25">
      <c r="K2546" s="372"/>
    </row>
    <row r="2547" ht="23.25">
      <c r="K2547" s="372"/>
    </row>
    <row r="2548" ht="23.25">
      <c r="K2548" s="372"/>
    </row>
    <row r="2549" ht="23.25">
      <c r="K2549" s="372"/>
    </row>
    <row r="2550" ht="23.25">
      <c r="K2550" s="372"/>
    </row>
    <row r="2551" ht="23.25">
      <c r="K2551" s="372"/>
    </row>
    <row r="2552" ht="23.25">
      <c r="K2552" s="372"/>
    </row>
    <row r="2553" ht="23.25">
      <c r="K2553" s="372"/>
    </row>
    <row r="2554" ht="23.25">
      <c r="K2554" s="372"/>
    </row>
    <row r="2555" ht="23.25">
      <c r="K2555" s="372"/>
    </row>
    <row r="2556" ht="23.25">
      <c r="K2556" s="372"/>
    </row>
    <row r="2557" ht="23.25">
      <c r="K2557" s="372"/>
    </row>
    <row r="2558" ht="23.25">
      <c r="K2558" s="372"/>
    </row>
    <row r="2559" ht="23.25">
      <c r="K2559" s="372"/>
    </row>
    <row r="2560" ht="23.25">
      <c r="K2560" s="372"/>
    </row>
    <row r="2561" ht="23.25">
      <c r="K2561" s="372"/>
    </row>
    <row r="2562" ht="23.25">
      <c r="K2562" s="372"/>
    </row>
    <row r="2563" ht="23.25">
      <c r="K2563" s="372"/>
    </row>
    <row r="2564" ht="23.25">
      <c r="K2564" s="372"/>
    </row>
    <row r="2565" ht="23.25">
      <c r="K2565" s="372"/>
    </row>
    <row r="2566" ht="23.25">
      <c r="K2566" s="372"/>
    </row>
    <row r="2567" ht="23.25">
      <c r="K2567" s="372"/>
    </row>
    <row r="2568" ht="23.25">
      <c r="K2568" s="372"/>
    </row>
    <row r="2569" ht="23.25">
      <c r="K2569" s="372"/>
    </row>
    <row r="2570" ht="23.25">
      <c r="K2570" s="372"/>
    </row>
    <row r="2571" ht="23.25">
      <c r="K2571" s="372"/>
    </row>
    <row r="2572" ht="23.25">
      <c r="K2572" s="372"/>
    </row>
    <row r="2573" ht="23.25">
      <c r="K2573" s="372"/>
    </row>
    <row r="2574" ht="23.25">
      <c r="K2574" s="372"/>
    </row>
    <row r="2575" ht="23.25">
      <c r="K2575" s="372"/>
    </row>
    <row r="2576" ht="23.25">
      <c r="K2576" s="372"/>
    </row>
    <row r="2577" ht="23.25">
      <c r="K2577" s="372"/>
    </row>
    <row r="2578" ht="23.25">
      <c r="K2578" s="372"/>
    </row>
    <row r="2579" ht="23.25">
      <c r="K2579" s="372"/>
    </row>
    <row r="2580" ht="23.25">
      <c r="K2580" s="372"/>
    </row>
    <row r="2581" ht="23.25">
      <c r="K2581" s="372"/>
    </row>
    <row r="2582" ht="23.25">
      <c r="K2582" s="372"/>
    </row>
    <row r="2583" ht="23.25">
      <c r="K2583" s="372"/>
    </row>
    <row r="2584" ht="23.25">
      <c r="K2584" s="372"/>
    </row>
    <row r="2585" ht="23.25">
      <c r="K2585" s="372"/>
    </row>
    <row r="2586" ht="23.25">
      <c r="K2586" s="372"/>
    </row>
    <row r="2587" ht="23.25">
      <c r="K2587" s="372"/>
    </row>
    <row r="2588" ht="23.25">
      <c r="K2588" s="372"/>
    </row>
    <row r="2589" ht="23.25">
      <c r="K2589" s="372"/>
    </row>
    <row r="2590" ht="23.25">
      <c r="K2590" s="372"/>
    </row>
    <row r="2591" ht="23.25">
      <c r="K2591" s="372"/>
    </row>
    <row r="2592" ht="23.25">
      <c r="K2592" s="372"/>
    </row>
    <row r="2593" ht="23.25">
      <c r="K2593" s="372"/>
    </row>
    <row r="2594" ht="23.25">
      <c r="K2594" s="372"/>
    </row>
    <row r="2595" ht="23.25">
      <c r="K2595" s="372"/>
    </row>
    <row r="2596" ht="23.25">
      <c r="K2596" s="372"/>
    </row>
    <row r="2597" ht="23.25">
      <c r="K2597" s="372"/>
    </row>
    <row r="2598" ht="23.25">
      <c r="K2598" s="372"/>
    </row>
    <row r="2599" ht="23.25">
      <c r="K2599" s="372"/>
    </row>
    <row r="2600" ht="23.25">
      <c r="K2600" s="372"/>
    </row>
    <row r="2601" ht="23.25">
      <c r="K2601" s="372"/>
    </row>
    <row r="2602" ht="23.25">
      <c r="K2602" s="372"/>
    </row>
    <row r="2603" ht="23.25">
      <c r="K2603" s="372"/>
    </row>
    <row r="2604" ht="23.25">
      <c r="K2604" s="372"/>
    </row>
    <row r="2605" ht="23.25">
      <c r="K2605" s="372"/>
    </row>
    <row r="2606" ht="23.25">
      <c r="K2606" s="372"/>
    </row>
    <row r="2607" ht="23.25">
      <c r="K2607" s="372"/>
    </row>
    <row r="2608" ht="23.25">
      <c r="K2608" s="372"/>
    </row>
    <row r="2609" ht="23.25">
      <c r="K2609" s="372"/>
    </row>
    <row r="2610" ht="23.25">
      <c r="K2610" s="372"/>
    </row>
    <row r="2611" ht="23.25">
      <c r="K2611" s="372"/>
    </row>
    <row r="2612" ht="23.25">
      <c r="K2612" s="372"/>
    </row>
    <row r="2613" ht="23.25">
      <c r="K2613" s="372"/>
    </row>
    <row r="2614" ht="23.25">
      <c r="K2614" s="372"/>
    </row>
    <row r="2615" ht="23.25">
      <c r="K2615" s="372"/>
    </row>
    <row r="2616" ht="23.25">
      <c r="K2616" s="372"/>
    </row>
    <row r="2617" ht="23.25">
      <c r="K2617" s="372"/>
    </row>
    <row r="2618" ht="23.25">
      <c r="K2618" s="372"/>
    </row>
    <row r="2619" ht="23.25">
      <c r="K2619" s="372"/>
    </row>
    <row r="2620" ht="23.25">
      <c r="K2620" s="372"/>
    </row>
    <row r="2621" ht="23.25">
      <c r="K2621" s="372"/>
    </row>
    <row r="2622" ht="23.25">
      <c r="K2622" s="372"/>
    </row>
    <row r="2623" ht="23.25">
      <c r="K2623" s="372"/>
    </row>
    <row r="2624" ht="23.25">
      <c r="K2624" s="372"/>
    </row>
    <row r="2625" ht="23.25">
      <c r="K2625" s="372"/>
    </row>
    <row r="2626" ht="23.25">
      <c r="K2626" s="372"/>
    </row>
    <row r="2627" ht="23.25">
      <c r="K2627" s="372"/>
    </row>
    <row r="2628" ht="23.25">
      <c r="K2628" s="372"/>
    </row>
    <row r="2629" ht="23.25">
      <c r="K2629" s="372"/>
    </row>
    <row r="2630" ht="23.25">
      <c r="K2630" s="372"/>
    </row>
    <row r="2631" ht="23.25">
      <c r="K2631" s="372"/>
    </row>
    <row r="2632" ht="23.25">
      <c r="K2632" s="372"/>
    </row>
    <row r="2633" ht="23.25">
      <c r="K2633" s="372"/>
    </row>
    <row r="2634" ht="23.25">
      <c r="K2634" s="372"/>
    </row>
    <row r="2635" ht="23.25">
      <c r="K2635" s="372"/>
    </row>
    <row r="2636" ht="23.25">
      <c r="K2636" s="372"/>
    </row>
    <row r="2637" ht="23.25">
      <c r="K2637" s="372"/>
    </row>
    <row r="2638" ht="23.25">
      <c r="K2638" s="372"/>
    </row>
    <row r="2639" ht="23.25">
      <c r="K2639" s="372"/>
    </row>
    <row r="2640" ht="23.25">
      <c r="K2640" s="372"/>
    </row>
    <row r="2641" ht="23.25">
      <c r="K2641" s="372"/>
    </row>
    <row r="2642" ht="23.25">
      <c r="K2642" s="372"/>
    </row>
    <row r="2643" ht="23.25">
      <c r="K2643" s="372"/>
    </row>
    <row r="2644" ht="23.25">
      <c r="K2644" s="372"/>
    </row>
    <row r="2645" ht="23.25">
      <c r="K2645" s="372"/>
    </row>
    <row r="2646" ht="23.25">
      <c r="K2646" s="372"/>
    </row>
    <row r="2647" ht="23.25">
      <c r="K2647" s="372"/>
    </row>
    <row r="2648" ht="23.25">
      <c r="K2648" s="372"/>
    </row>
    <row r="2649" ht="23.25">
      <c r="K2649" s="372"/>
    </row>
    <row r="2650" ht="23.25">
      <c r="K2650" s="372"/>
    </row>
    <row r="2651" ht="23.25">
      <c r="K2651" s="372"/>
    </row>
    <row r="2652" ht="23.25">
      <c r="K2652" s="372"/>
    </row>
    <row r="2653" ht="23.25">
      <c r="K2653" s="372"/>
    </row>
    <row r="2654" ht="23.25">
      <c r="K2654" s="372"/>
    </row>
    <row r="2655" ht="23.25">
      <c r="K2655" s="372"/>
    </row>
    <row r="2656" ht="23.25">
      <c r="K2656" s="372"/>
    </row>
    <row r="2657" ht="23.25">
      <c r="K2657" s="372"/>
    </row>
    <row r="2658" ht="23.25">
      <c r="K2658" s="372"/>
    </row>
    <row r="2659" ht="23.25">
      <c r="K2659" s="372"/>
    </row>
    <row r="2660" ht="23.25">
      <c r="K2660" s="372"/>
    </row>
    <row r="2661" ht="23.25">
      <c r="K2661" s="372"/>
    </row>
    <row r="2662" ht="23.25">
      <c r="K2662" s="372"/>
    </row>
    <row r="2663" ht="23.25">
      <c r="K2663" s="372"/>
    </row>
    <row r="2664" ht="23.25">
      <c r="K2664" s="372"/>
    </row>
    <row r="2665" ht="23.25">
      <c r="K2665" s="372"/>
    </row>
    <row r="2666" ht="23.25">
      <c r="K2666" s="372"/>
    </row>
    <row r="2667" ht="23.25">
      <c r="K2667" s="372"/>
    </row>
    <row r="2668" ht="23.25">
      <c r="K2668" s="372"/>
    </row>
    <row r="2669" ht="23.25">
      <c r="K2669" s="372"/>
    </row>
    <row r="2670" ht="23.25">
      <c r="K2670" s="372"/>
    </row>
    <row r="2671" ht="23.25">
      <c r="K2671" s="372"/>
    </row>
    <row r="2672" ht="23.25">
      <c r="K2672" s="372"/>
    </row>
    <row r="2673" ht="23.25">
      <c r="K2673" s="372"/>
    </row>
    <row r="2674" ht="23.25">
      <c r="K2674" s="372"/>
    </row>
    <row r="2675" ht="23.25">
      <c r="K2675" s="372"/>
    </row>
    <row r="2676" ht="23.25">
      <c r="K2676" s="372"/>
    </row>
    <row r="2677" ht="23.25">
      <c r="K2677" s="372"/>
    </row>
    <row r="2678" ht="23.25">
      <c r="K2678" s="372"/>
    </row>
    <row r="2679" ht="23.25">
      <c r="K2679" s="372"/>
    </row>
    <row r="2680" ht="23.25">
      <c r="K2680" s="372"/>
    </row>
    <row r="2681" ht="23.25">
      <c r="K2681" s="372"/>
    </row>
    <row r="2682" ht="23.25">
      <c r="K2682" s="372"/>
    </row>
    <row r="2683" ht="23.25">
      <c r="K2683" s="372"/>
    </row>
    <row r="2684" ht="23.25">
      <c r="K2684" s="372"/>
    </row>
    <row r="2685" ht="23.25">
      <c r="K2685" s="372"/>
    </row>
    <row r="2686" ht="23.25">
      <c r="K2686" s="372"/>
    </row>
    <row r="2687" ht="23.25">
      <c r="K2687" s="372"/>
    </row>
    <row r="2688" ht="23.25">
      <c r="K2688" s="372"/>
    </row>
    <row r="2689" ht="23.25">
      <c r="K2689" s="372"/>
    </row>
    <row r="2690" ht="23.25">
      <c r="K2690" s="372"/>
    </row>
    <row r="2691" ht="23.25">
      <c r="K2691" s="372"/>
    </row>
    <row r="2692" ht="23.25">
      <c r="K2692" s="372"/>
    </row>
    <row r="2693" ht="23.25">
      <c r="K2693" s="372"/>
    </row>
    <row r="2694" ht="23.25">
      <c r="K2694" s="372"/>
    </row>
    <row r="2695" ht="23.25">
      <c r="K2695" s="372"/>
    </row>
    <row r="2696" ht="23.25">
      <c r="K2696" s="372"/>
    </row>
    <row r="2697" ht="23.25">
      <c r="K2697" s="372"/>
    </row>
    <row r="2698" ht="23.25">
      <c r="K2698" s="372"/>
    </row>
    <row r="2699" ht="23.25">
      <c r="K2699" s="372"/>
    </row>
    <row r="2700" ht="23.25">
      <c r="K2700" s="372"/>
    </row>
    <row r="2701" ht="23.25">
      <c r="K2701" s="372"/>
    </row>
    <row r="2702" ht="23.25">
      <c r="K2702" s="372"/>
    </row>
    <row r="2703" ht="23.25">
      <c r="K2703" s="372"/>
    </row>
    <row r="2704" ht="23.25">
      <c r="K2704" s="372"/>
    </row>
    <row r="2705" ht="23.25">
      <c r="K2705" s="372"/>
    </row>
    <row r="2706" ht="23.25">
      <c r="K2706" s="372"/>
    </row>
    <row r="2707" ht="23.25">
      <c r="K2707" s="372"/>
    </row>
    <row r="2708" ht="23.25">
      <c r="K2708" s="372"/>
    </row>
    <row r="2709" ht="23.25">
      <c r="K2709" s="372"/>
    </row>
    <row r="2710" ht="23.25">
      <c r="K2710" s="372"/>
    </row>
    <row r="2711" ht="23.25">
      <c r="K2711" s="372"/>
    </row>
    <row r="2712" ht="23.25">
      <c r="K2712" s="372"/>
    </row>
    <row r="2713" ht="23.25">
      <c r="K2713" s="372"/>
    </row>
    <row r="2714" ht="23.25">
      <c r="K2714" s="372"/>
    </row>
    <row r="2715" ht="23.25">
      <c r="K2715" s="372"/>
    </row>
    <row r="2716" ht="23.25">
      <c r="K2716" s="372"/>
    </row>
    <row r="2717" ht="23.25">
      <c r="K2717" s="372"/>
    </row>
    <row r="2718" ht="23.25">
      <c r="K2718" s="372"/>
    </row>
    <row r="2719" ht="23.25">
      <c r="K2719" s="372"/>
    </row>
    <row r="2720" ht="23.25">
      <c r="K2720" s="372"/>
    </row>
    <row r="2721" ht="23.25">
      <c r="K2721" s="372"/>
    </row>
    <row r="2722" ht="23.25">
      <c r="K2722" s="372"/>
    </row>
    <row r="2723" ht="23.25">
      <c r="K2723" s="372"/>
    </row>
    <row r="2724" ht="23.25">
      <c r="K2724" s="372"/>
    </row>
    <row r="2725" ht="23.25">
      <c r="K2725" s="372"/>
    </row>
    <row r="2726" ht="23.25">
      <c r="K2726" s="372"/>
    </row>
    <row r="2727" ht="23.25">
      <c r="K2727" s="372"/>
    </row>
    <row r="2728" ht="23.25">
      <c r="K2728" s="372"/>
    </row>
    <row r="2729" ht="23.25">
      <c r="K2729" s="372"/>
    </row>
    <row r="2730" ht="23.25">
      <c r="K2730" s="372"/>
    </row>
    <row r="2731" ht="23.25">
      <c r="K2731" s="372"/>
    </row>
    <row r="2732" ht="23.25">
      <c r="K2732" s="372"/>
    </row>
    <row r="2733" ht="23.25">
      <c r="K2733" s="372"/>
    </row>
    <row r="2734" ht="23.25">
      <c r="K2734" s="372"/>
    </row>
    <row r="2735" ht="23.25">
      <c r="K2735" s="372"/>
    </row>
    <row r="2736" ht="23.25">
      <c r="K2736" s="372"/>
    </row>
    <row r="2737" ht="23.25">
      <c r="K2737" s="372"/>
    </row>
    <row r="2738" ht="23.25">
      <c r="K2738" s="372"/>
    </row>
    <row r="2739" ht="23.25">
      <c r="K2739" s="372"/>
    </row>
    <row r="2740" ht="23.25">
      <c r="K2740" s="372"/>
    </row>
    <row r="2741" ht="23.25">
      <c r="K2741" s="372"/>
    </row>
    <row r="2742" ht="23.25">
      <c r="K2742" s="372"/>
    </row>
    <row r="2743" ht="23.25">
      <c r="K2743" s="372"/>
    </row>
    <row r="2744" ht="23.25">
      <c r="K2744" s="372"/>
    </row>
    <row r="2745" ht="23.25">
      <c r="K2745" s="372"/>
    </row>
    <row r="2746" ht="23.25">
      <c r="K2746" s="372"/>
    </row>
    <row r="2747" ht="23.25">
      <c r="K2747" s="372"/>
    </row>
    <row r="2748" ht="23.25">
      <c r="K2748" s="372"/>
    </row>
    <row r="2749" ht="23.25">
      <c r="K2749" s="372"/>
    </row>
    <row r="2750" ht="23.25">
      <c r="K2750" s="372"/>
    </row>
    <row r="2751" ht="23.25">
      <c r="K2751" s="372"/>
    </row>
    <row r="2752" ht="23.25">
      <c r="K2752" s="372"/>
    </row>
    <row r="2753" ht="23.25">
      <c r="K2753" s="372"/>
    </row>
    <row r="2754" ht="23.25">
      <c r="K2754" s="372"/>
    </row>
    <row r="2755" ht="23.25">
      <c r="K2755" s="372"/>
    </row>
    <row r="2756" ht="23.25">
      <c r="K2756" s="372"/>
    </row>
    <row r="2757" ht="23.25">
      <c r="K2757" s="372"/>
    </row>
    <row r="2758" ht="23.25">
      <c r="K2758" s="372"/>
    </row>
    <row r="2759" ht="23.25">
      <c r="K2759" s="372"/>
    </row>
    <row r="2760" ht="23.25">
      <c r="K2760" s="372"/>
    </row>
    <row r="2761" ht="23.25">
      <c r="K2761" s="372"/>
    </row>
    <row r="2762" ht="23.25">
      <c r="K2762" s="372"/>
    </row>
    <row r="2763" ht="23.25">
      <c r="K2763" s="372"/>
    </row>
    <row r="2764" ht="23.25">
      <c r="K2764" s="372"/>
    </row>
    <row r="2765" ht="23.25">
      <c r="K2765" s="372"/>
    </row>
    <row r="2766" ht="23.25">
      <c r="K2766" s="372"/>
    </row>
    <row r="2767" ht="23.25">
      <c r="K2767" s="372"/>
    </row>
    <row r="2768" ht="23.25">
      <c r="K2768" s="372"/>
    </row>
    <row r="2769" ht="23.25">
      <c r="K2769" s="372"/>
    </row>
    <row r="2770" ht="23.25">
      <c r="K2770" s="372"/>
    </row>
    <row r="2771" ht="23.25">
      <c r="K2771" s="372"/>
    </row>
    <row r="2772" ht="23.25">
      <c r="K2772" s="372"/>
    </row>
    <row r="2773" ht="23.25">
      <c r="K2773" s="372"/>
    </row>
    <row r="2774" ht="23.25">
      <c r="K2774" s="372"/>
    </row>
    <row r="2775" ht="23.25">
      <c r="K2775" s="372"/>
    </row>
    <row r="2776" ht="23.25">
      <c r="K2776" s="372"/>
    </row>
    <row r="2777" ht="23.25">
      <c r="K2777" s="372"/>
    </row>
    <row r="2778" ht="23.25">
      <c r="K2778" s="372"/>
    </row>
    <row r="2779" ht="23.25">
      <c r="K2779" s="372"/>
    </row>
    <row r="2780" ht="23.25">
      <c r="K2780" s="372"/>
    </row>
    <row r="2781" ht="23.25">
      <c r="K2781" s="372"/>
    </row>
    <row r="2782" ht="23.25">
      <c r="K2782" s="372"/>
    </row>
    <row r="2783" ht="23.25">
      <c r="K2783" s="372"/>
    </row>
    <row r="2784" ht="23.25">
      <c r="K2784" s="372"/>
    </row>
    <row r="2785" ht="23.25">
      <c r="K2785" s="372"/>
    </row>
    <row r="2786" ht="23.25">
      <c r="K2786" s="372"/>
    </row>
    <row r="2787" ht="23.25">
      <c r="K2787" s="372"/>
    </row>
    <row r="2788" ht="23.25">
      <c r="K2788" s="372"/>
    </row>
    <row r="2789" ht="23.25">
      <c r="K2789" s="372"/>
    </row>
    <row r="2790" ht="23.25">
      <c r="K2790" s="372"/>
    </row>
    <row r="2791" ht="23.25">
      <c r="K2791" s="372"/>
    </row>
    <row r="2792" ht="23.25">
      <c r="K2792" s="372"/>
    </row>
    <row r="2793" ht="23.25">
      <c r="K2793" s="372"/>
    </row>
    <row r="2794" ht="23.25">
      <c r="K2794" s="372"/>
    </row>
    <row r="2795" ht="23.25">
      <c r="K2795" s="372"/>
    </row>
    <row r="2796" ht="23.25">
      <c r="K2796" s="372"/>
    </row>
    <row r="2797" ht="23.25">
      <c r="K2797" s="372"/>
    </row>
    <row r="2798" ht="23.25">
      <c r="K2798" s="372"/>
    </row>
    <row r="2799" ht="23.25">
      <c r="K2799" s="372"/>
    </row>
    <row r="2800" ht="23.25">
      <c r="K2800" s="372"/>
    </row>
    <row r="2801" ht="23.25">
      <c r="K2801" s="372"/>
    </row>
    <row r="2802" ht="23.25">
      <c r="K2802" s="372"/>
    </row>
    <row r="2803" ht="23.25">
      <c r="K2803" s="372"/>
    </row>
    <row r="2804" ht="23.25">
      <c r="K2804" s="372"/>
    </row>
    <row r="2805" ht="23.25">
      <c r="K2805" s="372"/>
    </row>
    <row r="2806" ht="23.25">
      <c r="K2806" s="372"/>
    </row>
    <row r="2807" ht="23.25">
      <c r="K2807" s="372"/>
    </row>
    <row r="2808" ht="23.25">
      <c r="K2808" s="372"/>
    </row>
    <row r="2809" ht="23.25">
      <c r="K2809" s="372"/>
    </row>
    <row r="2810" ht="23.25">
      <c r="K2810" s="372"/>
    </row>
    <row r="2811" ht="23.25">
      <c r="K2811" s="372"/>
    </row>
    <row r="2812" ht="23.25">
      <c r="K2812" s="372"/>
    </row>
    <row r="2813" ht="23.25">
      <c r="K2813" s="372"/>
    </row>
    <row r="2814" ht="23.25">
      <c r="K2814" s="372"/>
    </row>
    <row r="2815" ht="23.25">
      <c r="K2815" s="372"/>
    </row>
    <row r="2816" ht="23.25">
      <c r="K2816" s="372"/>
    </row>
    <row r="2817" ht="23.25">
      <c r="K2817" s="372"/>
    </row>
    <row r="2818" ht="23.25">
      <c r="K2818" s="372"/>
    </row>
    <row r="2819" ht="23.25">
      <c r="K2819" s="372"/>
    </row>
    <row r="2820" ht="23.25">
      <c r="K2820" s="372"/>
    </row>
    <row r="2821" ht="23.25">
      <c r="K2821" s="372"/>
    </row>
    <row r="2822" ht="23.25">
      <c r="K2822" s="372"/>
    </row>
    <row r="2823" ht="23.25">
      <c r="K2823" s="372"/>
    </row>
    <row r="2824" ht="23.25">
      <c r="K2824" s="372"/>
    </row>
    <row r="2825" ht="23.25">
      <c r="K2825" s="372"/>
    </row>
    <row r="2826" ht="23.25">
      <c r="K2826" s="372"/>
    </row>
    <row r="2827" ht="23.25">
      <c r="K2827" s="372"/>
    </row>
    <row r="2828" ht="23.25">
      <c r="K2828" s="372"/>
    </row>
    <row r="2829" ht="23.25">
      <c r="K2829" s="372"/>
    </row>
    <row r="2830" ht="23.25">
      <c r="K2830" s="372"/>
    </row>
    <row r="2831" ht="23.25">
      <c r="K2831" s="372"/>
    </row>
    <row r="2832" ht="23.25">
      <c r="K2832" s="372"/>
    </row>
    <row r="2833" ht="23.25">
      <c r="K2833" s="372"/>
    </row>
    <row r="2834" ht="23.25">
      <c r="K2834" s="372"/>
    </row>
    <row r="2835" ht="23.25">
      <c r="K2835" s="372"/>
    </row>
    <row r="2836" ht="23.25">
      <c r="K2836" s="372"/>
    </row>
    <row r="2837" ht="23.25">
      <c r="K2837" s="372"/>
    </row>
    <row r="2838" ht="23.25">
      <c r="K2838" s="372"/>
    </row>
    <row r="2839" ht="23.25">
      <c r="K2839" s="372"/>
    </row>
    <row r="2840" ht="23.25">
      <c r="K2840" s="372"/>
    </row>
    <row r="2841" ht="23.25">
      <c r="K2841" s="372"/>
    </row>
    <row r="2842" ht="23.25">
      <c r="K2842" s="372"/>
    </row>
    <row r="2843" ht="23.25">
      <c r="K2843" s="372"/>
    </row>
    <row r="2844" ht="23.25">
      <c r="K2844" s="372"/>
    </row>
    <row r="2845" ht="23.25">
      <c r="K2845" s="372"/>
    </row>
    <row r="2846" ht="23.25">
      <c r="K2846" s="372"/>
    </row>
    <row r="2847" ht="23.25">
      <c r="K2847" s="372"/>
    </row>
    <row r="2848" ht="23.25">
      <c r="K2848" s="372"/>
    </row>
    <row r="2849" ht="23.25">
      <c r="K2849" s="372"/>
    </row>
    <row r="2850" ht="23.25">
      <c r="K2850" s="372"/>
    </row>
    <row r="2851" ht="23.25">
      <c r="K2851" s="372"/>
    </row>
    <row r="2852" ht="23.25">
      <c r="K2852" s="372"/>
    </row>
    <row r="2853" ht="23.25">
      <c r="K2853" s="372"/>
    </row>
    <row r="2854" ht="23.25">
      <c r="K2854" s="372"/>
    </row>
    <row r="2855" ht="23.25">
      <c r="K2855" s="372"/>
    </row>
    <row r="2856" ht="23.25">
      <c r="K2856" s="372"/>
    </row>
    <row r="2857" ht="23.25">
      <c r="K2857" s="372"/>
    </row>
    <row r="2858" ht="23.25">
      <c r="K2858" s="372"/>
    </row>
    <row r="2859" ht="23.25">
      <c r="K2859" s="372"/>
    </row>
    <row r="2860" ht="23.25">
      <c r="K2860" s="372"/>
    </row>
    <row r="2861" ht="23.25">
      <c r="K2861" s="372"/>
    </row>
    <row r="2862" ht="23.25">
      <c r="K2862" s="372"/>
    </row>
    <row r="2863" ht="23.25">
      <c r="K2863" s="372"/>
    </row>
    <row r="2864" ht="23.25">
      <c r="K2864" s="372"/>
    </row>
    <row r="2865" ht="23.25">
      <c r="K2865" s="372"/>
    </row>
    <row r="2866" ht="23.25">
      <c r="K2866" s="372"/>
    </row>
    <row r="2867" ht="23.25">
      <c r="K2867" s="372"/>
    </row>
    <row r="2868" ht="23.25">
      <c r="K2868" s="372"/>
    </row>
    <row r="2869" ht="23.25">
      <c r="K2869" s="372"/>
    </row>
    <row r="2870" ht="23.25">
      <c r="K2870" s="372"/>
    </row>
    <row r="2871" ht="23.25">
      <c r="K2871" s="372"/>
    </row>
    <row r="2872" ht="23.25">
      <c r="K2872" s="372"/>
    </row>
    <row r="2873" ht="23.25">
      <c r="K2873" s="372"/>
    </row>
    <row r="2874" ht="23.25">
      <c r="K2874" s="372"/>
    </row>
    <row r="2875" ht="23.25">
      <c r="K2875" s="372"/>
    </row>
    <row r="2876" ht="23.25">
      <c r="K2876" s="372"/>
    </row>
    <row r="2877" ht="23.25">
      <c r="K2877" s="372"/>
    </row>
    <row r="2878" ht="23.25">
      <c r="K2878" s="372"/>
    </row>
    <row r="2879" ht="23.25">
      <c r="K2879" s="372"/>
    </row>
    <row r="2880" ht="23.25">
      <c r="K2880" s="372"/>
    </row>
    <row r="2881" ht="23.25">
      <c r="K2881" s="372"/>
    </row>
    <row r="2882" ht="23.25">
      <c r="K2882" s="372"/>
    </row>
    <row r="2883" ht="23.25">
      <c r="K2883" s="372"/>
    </row>
    <row r="2884" ht="23.25">
      <c r="K2884" s="372"/>
    </row>
    <row r="2885" ht="23.25">
      <c r="K2885" s="372"/>
    </row>
    <row r="2886" ht="23.25">
      <c r="K2886" s="372"/>
    </row>
    <row r="2887" ht="23.25">
      <c r="K2887" s="372"/>
    </row>
    <row r="2888" ht="23.25">
      <c r="K2888" s="372"/>
    </row>
    <row r="2889" ht="23.25">
      <c r="K2889" s="372"/>
    </row>
    <row r="2890" ht="23.25">
      <c r="K2890" s="372"/>
    </row>
    <row r="2891" ht="23.25">
      <c r="K2891" s="372"/>
    </row>
    <row r="2892" ht="23.25">
      <c r="K2892" s="372"/>
    </row>
    <row r="2893" ht="23.25">
      <c r="K2893" s="372"/>
    </row>
    <row r="2894" ht="23.25">
      <c r="K2894" s="372"/>
    </row>
    <row r="2895" ht="23.25">
      <c r="K2895" s="372"/>
    </row>
    <row r="2896" ht="23.25">
      <c r="K2896" s="372"/>
    </row>
    <row r="2897" ht="23.25">
      <c r="K2897" s="372"/>
    </row>
    <row r="2898" ht="23.25">
      <c r="K2898" s="372"/>
    </row>
    <row r="2899" ht="23.25">
      <c r="K2899" s="372"/>
    </row>
    <row r="2900" ht="23.25">
      <c r="K2900" s="372"/>
    </row>
    <row r="2901" ht="23.25">
      <c r="K2901" s="372"/>
    </row>
    <row r="2902" ht="23.25">
      <c r="K2902" s="372"/>
    </row>
    <row r="2903" ht="23.25">
      <c r="K2903" s="372"/>
    </row>
    <row r="2904" ht="23.25">
      <c r="K2904" s="372"/>
    </row>
    <row r="2905" ht="23.25">
      <c r="K2905" s="372"/>
    </row>
    <row r="2906" ht="23.25">
      <c r="K2906" s="372"/>
    </row>
    <row r="2907" ht="23.25">
      <c r="K2907" s="372"/>
    </row>
    <row r="2908" ht="23.25">
      <c r="K2908" s="372"/>
    </row>
    <row r="2909" ht="23.25">
      <c r="K2909" s="372"/>
    </row>
    <row r="2910" ht="23.25">
      <c r="K2910" s="372"/>
    </row>
    <row r="2911" ht="23.25">
      <c r="K2911" s="372"/>
    </row>
    <row r="2912" ht="23.25">
      <c r="K2912" s="372"/>
    </row>
    <row r="2913" ht="23.25">
      <c r="K2913" s="372"/>
    </row>
    <row r="2914" ht="23.25">
      <c r="K2914" s="372"/>
    </row>
    <row r="2915" ht="23.25">
      <c r="K2915" s="372"/>
    </row>
    <row r="2916" ht="23.25">
      <c r="K2916" s="372"/>
    </row>
    <row r="2917" ht="23.25">
      <c r="K2917" s="372"/>
    </row>
    <row r="2918" ht="23.25">
      <c r="K2918" s="372"/>
    </row>
    <row r="2919" ht="23.25">
      <c r="K2919" s="372"/>
    </row>
    <row r="2920" ht="23.25">
      <c r="K2920" s="372"/>
    </row>
    <row r="2921" ht="23.25">
      <c r="K2921" s="372"/>
    </row>
    <row r="2922" ht="23.25">
      <c r="K2922" s="372"/>
    </row>
    <row r="2923" ht="23.25">
      <c r="K2923" s="372"/>
    </row>
    <row r="2924" ht="23.25">
      <c r="K2924" s="372"/>
    </row>
    <row r="2925" ht="23.25">
      <c r="K2925" s="372"/>
    </row>
    <row r="2926" ht="23.25">
      <c r="K2926" s="372"/>
    </row>
    <row r="2927" ht="23.25">
      <c r="K2927" s="372"/>
    </row>
    <row r="2928" ht="23.25">
      <c r="K2928" s="372"/>
    </row>
    <row r="2929" ht="23.25">
      <c r="K2929" s="372"/>
    </row>
    <row r="2930" ht="23.25">
      <c r="K2930" s="372"/>
    </row>
    <row r="2931" ht="23.25">
      <c r="K2931" s="372"/>
    </row>
    <row r="2932" ht="23.25">
      <c r="K2932" s="372"/>
    </row>
    <row r="2933" ht="23.25">
      <c r="K2933" s="372"/>
    </row>
    <row r="2934" ht="23.25">
      <c r="K2934" s="372"/>
    </row>
    <row r="2935" ht="23.25">
      <c r="K2935" s="372"/>
    </row>
    <row r="2936" ht="23.25">
      <c r="K2936" s="372"/>
    </row>
    <row r="2937" ht="23.25">
      <c r="K2937" s="372"/>
    </row>
    <row r="2938" ht="23.25">
      <c r="K2938" s="372"/>
    </row>
    <row r="2939" ht="23.25">
      <c r="K2939" s="372"/>
    </row>
    <row r="2940" ht="23.25">
      <c r="K2940" s="372"/>
    </row>
    <row r="2941" ht="23.25">
      <c r="K2941" s="372"/>
    </row>
    <row r="2942" ht="23.25">
      <c r="K2942" s="372"/>
    </row>
    <row r="2943" ht="23.25">
      <c r="K2943" s="372"/>
    </row>
    <row r="2944" ht="23.25">
      <c r="K2944" s="372"/>
    </row>
    <row r="2945" ht="23.25">
      <c r="K2945" s="372"/>
    </row>
    <row r="2946" ht="23.25">
      <c r="K2946" s="372"/>
    </row>
    <row r="2947" ht="23.25">
      <c r="K2947" s="372"/>
    </row>
    <row r="2948" ht="23.25">
      <c r="K2948" s="372"/>
    </row>
    <row r="2949" ht="23.25">
      <c r="K2949" s="372"/>
    </row>
    <row r="2950" ht="23.25">
      <c r="K2950" s="372"/>
    </row>
    <row r="2951" ht="23.25">
      <c r="K2951" s="372"/>
    </row>
    <row r="2952" ht="23.25">
      <c r="K2952" s="372"/>
    </row>
    <row r="2953" ht="23.25">
      <c r="K2953" s="372"/>
    </row>
    <row r="2954" ht="23.25">
      <c r="K2954" s="372"/>
    </row>
    <row r="2955" ht="23.25">
      <c r="K2955" s="372"/>
    </row>
    <row r="2956" ht="23.25">
      <c r="K2956" s="372"/>
    </row>
    <row r="2957" ht="23.25">
      <c r="K2957" s="372"/>
    </row>
    <row r="2958" ht="23.25">
      <c r="K2958" s="372"/>
    </row>
    <row r="2959" ht="23.25">
      <c r="K2959" s="372"/>
    </row>
    <row r="2960" ht="23.25">
      <c r="K2960" s="372"/>
    </row>
    <row r="2961" ht="23.25">
      <c r="K2961" s="372"/>
    </row>
    <row r="2962" ht="23.25">
      <c r="K2962" s="372"/>
    </row>
    <row r="2963" ht="23.25">
      <c r="K2963" s="372"/>
    </row>
    <row r="2964" ht="23.25">
      <c r="K2964" s="372"/>
    </row>
    <row r="2965" ht="23.25">
      <c r="K2965" s="372"/>
    </row>
    <row r="2966" ht="23.25">
      <c r="K2966" s="372"/>
    </row>
    <row r="2967" ht="23.25">
      <c r="K2967" s="372"/>
    </row>
    <row r="2968" ht="23.25">
      <c r="K2968" s="372"/>
    </row>
    <row r="2969" ht="23.25">
      <c r="K2969" s="372"/>
    </row>
    <row r="2970" ht="23.25">
      <c r="K2970" s="372"/>
    </row>
    <row r="2971" ht="23.25">
      <c r="K2971" s="372"/>
    </row>
    <row r="2972" ht="23.25">
      <c r="K2972" s="372"/>
    </row>
    <row r="2973" ht="23.25">
      <c r="K2973" s="372"/>
    </row>
    <row r="2974" ht="23.25">
      <c r="K2974" s="372"/>
    </row>
    <row r="2975" ht="23.25">
      <c r="K2975" s="372"/>
    </row>
    <row r="2976" ht="23.25">
      <c r="K2976" s="372"/>
    </row>
    <row r="2977" ht="23.25">
      <c r="K2977" s="372"/>
    </row>
    <row r="2978" ht="23.25">
      <c r="K2978" s="372"/>
    </row>
    <row r="2979" ht="23.25">
      <c r="K2979" s="372"/>
    </row>
    <row r="2980" ht="23.25">
      <c r="K2980" s="372"/>
    </row>
    <row r="2981" ht="23.25">
      <c r="K2981" s="372"/>
    </row>
    <row r="2982" ht="23.25">
      <c r="K2982" s="372"/>
    </row>
    <row r="2983" ht="23.25">
      <c r="K2983" s="372"/>
    </row>
    <row r="2984" ht="23.25">
      <c r="K2984" s="372"/>
    </row>
    <row r="2985" ht="23.25">
      <c r="K2985" s="372"/>
    </row>
    <row r="2986" ht="23.25">
      <c r="K2986" s="372"/>
    </row>
    <row r="2987" ht="23.25">
      <c r="K2987" s="372"/>
    </row>
    <row r="2988" ht="23.25">
      <c r="K2988" s="372"/>
    </row>
    <row r="2989" ht="23.25">
      <c r="K2989" s="372"/>
    </row>
    <row r="2990" ht="23.25">
      <c r="K2990" s="372"/>
    </row>
    <row r="2991" ht="23.25">
      <c r="K2991" s="372"/>
    </row>
    <row r="2992" ht="23.25">
      <c r="K2992" s="372"/>
    </row>
    <row r="2993" ht="23.25">
      <c r="K2993" s="372"/>
    </row>
    <row r="2994" ht="23.25">
      <c r="K2994" s="372"/>
    </row>
    <row r="2995" ht="23.25">
      <c r="K2995" s="372"/>
    </row>
    <row r="2996" ht="23.25">
      <c r="K2996" s="372"/>
    </row>
    <row r="2997" ht="23.25">
      <c r="K2997" s="372"/>
    </row>
    <row r="2998" ht="23.25">
      <c r="K2998" s="372"/>
    </row>
    <row r="2999" ht="23.25">
      <c r="K2999" s="372"/>
    </row>
    <row r="3000" ht="23.25">
      <c r="K3000" s="372"/>
    </row>
    <row r="3001" ht="23.25">
      <c r="K3001" s="372"/>
    </row>
    <row r="3002" ht="23.25">
      <c r="K3002" s="372"/>
    </row>
    <row r="3003" ht="23.25">
      <c r="K3003" s="372"/>
    </row>
    <row r="3004" ht="23.25">
      <c r="K3004" s="372"/>
    </row>
    <row r="3005" ht="23.25">
      <c r="K3005" s="372"/>
    </row>
    <row r="3006" ht="23.25">
      <c r="K3006" s="372"/>
    </row>
    <row r="3007" ht="23.25">
      <c r="K3007" s="372"/>
    </row>
    <row r="3008" ht="23.25">
      <c r="K3008" s="372"/>
    </row>
    <row r="3009" ht="23.25">
      <c r="K3009" s="372"/>
    </row>
    <row r="3010" ht="23.25">
      <c r="K3010" s="372"/>
    </row>
    <row r="3011" ht="23.25">
      <c r="K3011" s="372"/>
    </row>
    <row r="3012" ht="23.25">
      <c r="K3012" s="372"/>
    </row>
    <row r="3013" ht="23.25">
      <c r="K3013" s="372"/>
    </row>
    <row r="3014" ht="23.25">
      <c r="K3014" s="372"/>
    </row>
    <row r="3015" ht="23.25">
      <c r="K3015" s="372"/>
    </row>
    <row r="3016" ht="23.25">
      <c r="K3016" s="372"/>
    </row>
    <row r="3017" ht="23.25">
      <c r="K3017" s="372"/>
    </row>
    <row r="3018" ht="23.25">
      <c r="K3018" s="372"/>
    </row>
    <row r="3019" ht="23.25">
      <c r="K3019" s="372"/>
    </row>
    <row r="3020" ht="23.25">
      <c r="K3020" s="372"/>
    </row>
    <row r="3021" ht="23.25">
      <c r="K3021" s="372"/>
    </row>
    <row r="3022" ht="23.25">
      <c r="K3022" s="372"/>
    </row>
    <row r="3023" ht="23.25">
      <c r="K3023" s="372"/>
    </row>
    <row r="3024" ht="23.25">
      <c r="K3024" s="372"/>
    </row>
    <row r="3025" ht="23.25">
      <c r="K3025" s="372"/>
    </row>
    <row r="3026" ht="23.25">
      <c r="K3026" s="372"/>
    </row>
    <row r="3027" ht="23.25">
      <c r="K3027" s="372"/>
    </row>
    <row r="3028" ht="23.25">
      <c r="K3028" s="372"/>
    </row>
    <row r="3029" ht="23.25">
      <c r="K3029" s="372"/>
    </row>
    <row r="3030" ht="23.25">
      <c r="K3030" s="372"/>
    </row>
    <row r="3031" ht="23.25">
      <c r="K3031" s="372"/>
    </row>
    <row r="3032" ht="23.25">
      <c r="K3032" s="372"/>
    </row>
    <row r="3033" ht="23.25">
      <c r="K3033" s="372"/>
    </row>
    <row r="3034" ht="23.25">
      <c r="K3034" s="372"/>
    </row>
    <row r="3035" ht="23.25">
      <c r="K3035" s="372"/>
    </row>
    <row r="3036" ht="23.25">
      <c r="K3036" s="372"/>
    </row>
    <row r="3037" ht="23.25">
      <c r="K3037" s="372"/>
    </row>
    <row r="3038" ht="23.25">
      <c r="K3038" s="372"/>
    </row>
    <row r="3039" ht="23.25">
      <c r="K3039" s="372"/>
    </row>
    <row r="3040" ht="23.25">
      <c r="K3040" s="372"/>
    </row>
    <row r="3041" ht="23.25">
      <c r="K3041" s="372"/>
    </row>
    <row r="3042" ht="23.25">
      <c r="K3042" s="372"/>
    </row>
    <row r="3043" ht="23.25">
      <c r="K3043" s="372"/>
    </row>
    <row r="3044" ht="23.25">
      <c r="K3044" s="372"/>
    </row>
    <row r="3045" ht="23.25">
      <c r="K3045" s="372"/>
    </row>
    <row r="3046" ht="23.25">
      <c r="K3046" s="372"/>
    </row>
    <row r="3047" ht="23.25">
      <c r="K3047" s="372"/>
    </row>
    <row r="3048" ht="23.25">
      <c r="K3048" s="372"/>
    </row>
    <row r="3049" ht="23.25">
      <c r="K3049" s="372"/>
    </row>
    <row r="3050" ht="23.25">
      <c r="K3050" s="372"/>
    </row>
    <row r="3051" ht="23.25">
      <c r="K3051" s="372"/>
    </row>
    <row r="3052" ht="23.25">
      <c r="K3052" s="372"/>
    </row>
    <row r="3053" ht="23.25">
      <c r="K3053" s="372"/>
    </row>
    <row r="3054" ht="23.25">
      <c r="K3054" s="372"/>
    </row>
    <row r="3055" ht="23.25">
      <c r="K3055" s="372"/>
    </row>
    <row r="3056" ht="23.25">
      <c r="K3056" s="372"/>
    </row>
    <row r="3057" ht="23.25">
      <c r="K3057" s="372"/>
    </row>
    <row r="3058" ht="23.25">
      <c r="K3058" s="372"/>
    </row>
    <row r="3059" ht="23.25">
      <c r="K3059" s="372"/>
    </row>
    <row r="3060" ht="23.25">
      <c r="K3060" s="372"/>
    </row>
    <row r="3061" ht="23.25">
      <c r="K3061" s="372"/>
    </row>
    <row r="3062" ht="23.25">
      <c r="K3062" s="372"/>
    </row>
    <row r="3063" ht="23.25">
      <c r="K3063" s="372"/>
    </row>
    <row r="3064" ht="23.25">
      <c r="K3064" s="372"/>
    </row>
    <row r="3065" ht="23.25">
      <c r="K3065" s="372"/>
    </row>
    <row r="3066" ht="23.25">
      <c r="K3066" s="372"/>
    </row>
    <row r="3067" ht="23.25">
      <c r="K3067" s="372"/>
    </row>
    <row r="3068" ht="23.25">
      <c r="K3068" s="372"/>
    </row>
    <row r="3069" ht="23.25">
      <c r="K3069" s="372"/>
    </row>
    <row r="3070" ht="23.25">
      <c r="K3070" s="372"/>
    </row>
    <row r="3071" ht="23.25">
      <c r="K3071" s="372"/>
    </row>
    <row r="3072" ht="23.25">
      <c r="K3072" s="372"/>
    </row>
    <row r="3073" ht="23.25">
      <c r="K3073" s="372"/>
    </row>
    <row r="3074" ht="23.25">
      <c r="K3074" s="372"/>
    </row>
    <row r="3075" ht="23.25">
      <c r="K3075" s="372"/>
    </row>
    <row r="3076" ht="23.25">
      <c r="K3076" s="372"/>
    </row>
    <row r="3077" ht="23.25">
      <c r="K3077" s="372"/>
    </row>
    <row r="3078" ht="23.25">
      <c r="K3078" s="372"/>
    </row>
    <row r="3079" ht="23.25">
      <c r="K3079" s="372"/>
    </row>
    <row r="3080" ht="23.25">
      <c r="K3080" s="372"/>
    </row>
    <row r="3081" ht="23.25">
      <c r="K3081" s="372"/>
    </row>
    <row r="3082" ht="23.25">
      <c r="K3082" s="372"/>
    </row>
    <row r="3083" ht="23.25">
      <c r="K3083" s="372"/>
    </row>
    <row r="3084" ht="23.25">
      <c r="K3084" s="372"/>
    </row>
    <row r="3085" ht="23.25">
      <c r="K3085" s="372"/>
    </row>
    <row r="3086" ht="23.25">
      <c r="K3086" s="372"/>
    </row>
    <row r="3087" ht="23.25">
      <c r="K3087" s="372"/>
    </row>
    <row r="3088" ht="23.25">
      <c r="K3088" s="372"/>
    </row>
    <row r="3089" ht="23.25">
      <c r="K3089" s="372"/>
    </row>
    <row r="3090" ht="23.25">
      <c r="K3090" s="372"/>
    </row>
    <row r="3091" ht="23.25">
      <c r="K3091" s="372"/>
    </row>
    <row r="3092" ht="23.25">
      <c r="K3092" s="372"/>
    </row>
    <row r="3093" ht="23.25">
      <c r="K3093" s="372"/>
    </row>
    <row r="3094" ht="23.25">
      <c r="K3094" s="372"/>
    </row>
    <row r="3095" ht="23.25">
      <c r="K3095" s="372"/>
    </row>
    <row r="3096" ht="23.25">
      <c r="K3096" s="372"/>
    </row>
    <row r="3097" ht="23.25">
      <c r="K3097" s="372"/>
    </row>
    <row r="3098" ht="23.25">
      <c r="K3098" s="372"/>
    </row>
    <row r="3099" ht="23.25">
      <c r="K3099" s="372"/>
    </row>
    <row r="3100" ht="23.25">
      <c r="K3100" s="372"/>
    </row>
    <row r="3101" ht="23.25">
      <c r="K3101" s="372"/>
    </row>
    <row r="3102" ht="23.25">
      <c r="K3102" s="372"/>
    </row>
    <row r="3103" ht="23.25">
      <c r="K3103" s="372"/>
    </row>
    <row r="3104" ht="23.25">
      <c r="K3104" s="372"/>
    </row>
    <row r="3105" ht="23.25">
      <c r="K3105" s="372"/>
    </row>
    <row r="3106" ht="23.25">
      <c r="K3106" s="372"/>
    </row>
    <row r="3107" ht="23.25">
      <c r="K3107" s="372"/>
    </row>
    <row r="3108" ht="23.25">
      <c r="K3108" s="372"/>
    </row>
    <row r="3109" ht="23.25">
      <c r="K3109" s="372"/>
    </row>
    <row r="3110" ht="23.25">
      <c r="K3110" s="372"/>
    </row>
    <row r="3111" ht="23.25">
      <c r="K3111" s="372"/>
    </row>
    <row r="3112" ht="23.25">
      <c r="K3112" s="372"/>
    </row>
    <row r="3113" ht="23.25">
      <c r="K3113" s="372"/>
    </row>
    <row r="3114" ht="23.25">
      <c r="K3114" s="372"/>
    </row>
    <row r="3115" ht="23.25">
      <c r="K3115" s="372"/>
    </row>
    <row r="3116" ht="23.25">
      <c r="K3116" s="372"/>
    </row>
    <row r="3117" ht="23.25">
      <c r="K3117" s="372"/>
    </row>
    <row r="3118" ht="23.25">
      <c r="K3118" s="372"/>
    </row>
    <row r="3119" ht="23.25">
      <c r="K3119" s="372"/>
    </row>
    <row r="3120" ht="23.25">
      <c r="K3120" s="372"/>
    </row>
    <row r="3121" ht="23.25">
      <c r="K3121" s="372"/>
    </row>
    <row r="3122" ht="23.25">
      <c r="K3122" s="372"/>
    </row>
    <row r="3123" ht="23.25">
      <c r="K3123" s="372"/>
    </row>
    <row r="3124" ht="23.25">
      <c r="K3124" s="372"/>
    </row>
    <row r="3125" ht="23.25">
      <c r="K3125" s="372"/>
    </row>
    <row r="3126" ht="23.25">
      <c r="K3126" s="372"/>
    </row>
    <row r="3127" ht="23.25">
      <c r="K3127" s="372"/>
    </row>
    <row r="3128" ht="23.25">
      <c r="K3128" s="372"/>
    </row>
    <row r="3129" ht="23.25">
      <c r="K3129" s="372"/>
    </row>
    <row r="3130" ht="23.25">
      <c r="K3130" s="372"/>
    </row>
    <row r="3131" ht="23.25">
      <c r="K3131" s="372"/>
    </row>
    <row r="3132" ht="23.25">
      <c r="K3132" s="372"/>
    </row>
    <row r="3133" ht="23.25">
      <c r="K3133" s="372"/>
    </row>
    <row r="3134" ht="23.25">
      <c r="K3134" s="372"/>
    </row>
    <row r="3135" ht="23.25">
      <c r="K3135" s="372"/>
    </row>
    <row r="3136" ht="23.25">
      <c r="K3136" s="372"/>
    </row>
    <row r="3137" ht="23.25">
      <c r="K3137" s="372"/>
    </row>
    <row r="3138" ht="23.25">
      <c r="K3138" s="372"/>
    </row>
    <row r="3139" ht="23.25">
      <c r="K3139" s="372"/>
    </row>
    <row r="3140" ht="23.25">
      <c r="K3140" s="372"/>
    </row>
    <row r="3141" ht="23.25">
      <c r="K3141" s="372"/>
    </row>
    <row r="3142" ht="23.25">
      <c r="K3142" s="372"/>
    </row>
    <row r="3143" ht="23.25">
      <c r="K3143" s="372"/>
    </row>
    <row r="3144" ht="23.25">
      <c r="K3144" s="372"/>
    </row>
    <row r="3145" ht="23.25">
      <c r="K3145" s="372"/>
    </row>
    <row r="3146" ht="23.25">
      <c r="K3146" s="372"/>
    </row>
    <row r="3147" ht="23.25">
      <c r="K3147" s="372"/>
    </row>
    <row r="3148" ht="23.25">
      <c r="K3148" s="372"/>
    </row>
    <row r="3149" ht="23.25">
      <c r="K3149" s="372"/>
    </row>
    <row r="3150" ht="23.25">
      <c r="K3150" s="372"/>
    </row>
    <row r="3151" ht="23.25">
      <c r="K3151" s="372"/>
    </row>
    <row r="3152" ht="23.25">
      <c r="K3152" s="372"/>
    </row>
    <row r="3153" ht="23.25">
      <c r="K3153" s="372"/>
    </row>
    <row r="3154" ht="23.25">
      <c r="K3154" s="372"/>
    </row>
    <row r="3155" ht="23.25">
      <c r="K3155" s="372"/>
    </row>
    <row r="3156" ht="23.25">
      <c r="K3156" s="372"/>
    </row>
    <row r="3157" ht="23.25">
      <c r="K3157" s="372"/>
    </row>
    <row r="3158" ht="23.25">
      <c r="K3158" s="372"/>
    </row>
    <row r="3159" ht="23.25">
      <c r="K3159" s="372"/>
    </row>
    <row r="3160" ht="23.25">
      <c r="K3160" s="372"/>
    </row>
    <row r="3161" ht="23.25">
      <c r="K3161" s="372"/>
    </row>
    <row r="3162" ht="23.25">
      <c r="K3162" s="372"/>
    </row>
    <row r="3163" ht="23.25">
      <c r="K3163" s="372"/>
    </row>
    <row r="3164" ht="23.25">
      <c r="K3164" s="372"/>
    </row>
    <row r="3165" ht="23.25">
      <c r="K3165" s="372"/>
    </row>
    <row r="3166" ht="23.25">
      <c r="K3166" s="372"/>
    </row>
    <row r="3167" ht="23.25">
      <c r="K3167" s="372"/>
    </row>
    <row r="3168" ht="23.25">
      <c r="K3168" s="372"/>
    </row>
    <row r="3169" ht="23.25">
      <c r="K3169" s="372"/>
    </row>
    <row r="3170" ht="23.25">
      <c r="K3170" s="372"/>
    </row>
    <row r="3171" ht="23.25">
      <c r="K3171" s="372"/>
    </row>
    <row r="3172" ht="23.25">
      <c r="K3172" s="372"/>
    </row>
    <row r="3173" ht="23.25">
      <c r="K3173" s="372"/>
    </row>
    <row r="3174" ht="23.25">
      <c r="K3174" s="372"/>
    </row>
    <row r="3175" ht="23.25">
      <c r="K3175" s="372"/>
    </row>
    <row r="3176" ht="23.25">
      <c r="K3176" s="372"/>
    </row>
    <row r="3177" ht="23.25">
      <c r="K3177" s="372"/>
    </row>
    <row r="3178" ht="23.25">
      <c r="K3178" s="372"/>
    </row>
    <row r="3179" ht="23.25">
      <c r="K3179" s="372"/>
    </row>
    <row r="3180" ht="23.25">
      <c r="K3180" s="372"/>
    </row>
    <row r="3181" ht="23.25">
      <c r="K3181" s="372"/>
    </row>
    <row r="3182" ht="23.25">
      <c r="K3182" s="372"/>
    </row>
    <row r="3183" ht="23.25">
      <c r="K3183" s="372"/>
    </row>
    <row r="3184" ht="23.25">
      <c r="K3184" s="372"/>
    </row>
    <row r="3185" ht="23.25">
      <c r="K3185" s="372"/>
    </row>
    <row r="3186" ht="23.25">
      <c r="K3186" s="372"/>
    </row>
    <row r="3187" ht="23.25">
      <c r="K3187" s="372"/>
    </row>
    <row r="3188" ht="23.25">
      <c r="K3188" s="372"/>
    </row>
    <row r="3189" ht="23.25">
      <c r="K3189" s="372"/>
    </row>
    <row r="3190" ht="23.25">
      <c r="K3190" s="372"/>
    </row>
    <row r="3191" ht="23.25">
      <c r="K3191" s="372"/>
    </row>
    <row r="3192" ht="23.25">
      <c r="K3192" s="372"/>
    </row>
    <row r="3193" ht="23.25">
      <c r="K3193" s="372"/>
    </row>
    <row r="3194" ht="23.25">
      <c r="K3194" s="372"/>
    </row>
    <row r="3195" ht="23.25">
      <c r="K3195" s="372"/>
    </row>
    <row r="3196" ht="23.25">
      <c r="K3196" s="372"/>
    </row>
    <row r="3197" ht="23.25">
      <c r="K3197" s="372"/>
    </row>
    <row r="3198" ht="23.25">
      <c r="K3198" s="372"/>
    </row>
    <row r="3199" ht="23.25">
      <c r="K3199" s="372"/>
    </row>
    <row r="3200" ht="23.25">
      <c r="K3200" s="372"/>
    </row>
    <row r="3201" ht="23.25">
      <c r="K3201" s="372"/>
    </row>
    <row r="3202" ht="23.25">
      <c r="K3202" s="372"/>
    </row>
    <row r="3203" ht="23.25">
      <c r="K3203" s="372"/>
    </row>
    <row r="3204" ht="23.25">
      <c r="K3204" s="372"/>
    </row>
    <row r="3205" ht="23.25">
      <c r="K3205" s="372"/>
    </row>
    <row r="3206" ht="23.25">
      <c r="K3206" s="372"/>
    </row>
    <row r="3207" ht="23.25">
      <c r="K3207" s="372"/>
    </row>
    <row r="3208" ht="23.25">
      <c r="K3208" s="372"/>
    </row>
    <row r="3209" ht="23.25">
      <c r="K3209" s="372"/>
    </row>
    <row r="3210" ht="23.25">
      <c r="K3210" s="372"/>
    </row>
    <row r="3211" ht="23.25">
      <c r="K3211" s="372"/>
    </row>
    <row r="3212" ht="23.25">
      <c r="K3212" s="372"/>
    </row>
    <row r="3213" ht="23.25">
      <c r="K3213" s="372"/>
    </row>
    <row r="3214" ht="23.25">
      <c r="K3214" s="372"/>
    </row>
    <row r="3215" ht="23.25">
      <c r="K3215" s="372"/>
    </row>
    <row r="3216" ht="23.25">
      <c r="K3216" s="372"/>
    </row>
    <row r="3217" ht="23.25">
      <c r="K3217" s="372"/>
    </row>
    <row r="3218" ht="23.25">
      <c r="K3218" s="372"/>
    </row>
    <row r="3219" ht="23.25">
      <c r="K3219" s="372"/>
    </row>
    <row r="3220" ht="23.25">
      <c r="K3220" s="372"/>
    </row>
    <row r="3221" ht="23.25">
      <c r="K3221" s="372"/>
    </row>
    <row r="3222" ht="23.25">
      <c r="K3222" s="372"/>
    </row>
    <row r="3223" ht="23.25">
      <c r="K3223" s="372"/>
    </row>
    <row r="3224" ht="23.25">
      <c r="K3224" s="372"/>
    </row>
    <row r="3225" ht="23.25">
      <c r="K3225" s="372"/>
    </row>
    <row r="3226" ht="23.25">
      <c r="K3226" s="372"/>
    </row>
    <row r="3227" ht="23.25">
      <c r="K3227" s="372"/>
    </row>
    <row r="3228" ht="23.25">
      <c r="K3228" s="372"/>
    </row>
    <row r="3229" ht="23.25">
      <c r="K3229" s="372"/>
    </row>
    <row r="3230" ht="23.25">
      <c r="K3230" s="372"/>
    </row>
    <row r="3231" ht="23.25">
      <c r="K3231" s="372"/>
    </row>
    <row r="3232" ht="23.25">
      <c r="K3232" s="372"/>
    </row>
    <row r="3233" ht="23.25">
      <c r="K3233" s="372"/>
    </row>
    <row r="3234" ht="23.25">
      <c r="K3234" s="372"/>
    </row>
    <row r="3235" ht="23.25">
      <c r="K3235" s="372"/>
    </row>
    <row r="3236" ht="23.25">
      <c r="K3236" s="372"/>
    </row>
    <row r="3237" ht="23.25">
      <c r="K3237" s="372"/>
    </row>
    <row r="3238" ht="23.25">
      <c r="K3238" s="372"/>
    </row>
    <row r="3239" ht="23.25">
      <c r="K3239" s="372"/>
    </row>
    <row r="3240" ht="23.25">
      <c r="K3240" s="372"/>
    </row>
    <row r="3241" ht="23.25">
      <c r="K3241" s="372"/>
    </row>
    <row r="3242" ht="23.25">
      <c r="K3242" s="372"/>
    </row>
    <row r="3243" ht="23.25">
      <c r="K3243" s="372"/>
    </row>
    <row r="3244" ht="23.25">
      <c r="K3244" s="372"/>
    </row>
    <row r="3245" ht="23.25">
      <c r="K3245" s="372"/>
    </row>
    <row r="3246" ht="23.25">
      <c r="K3246" s="372"/>
    </row>
    <row r="3247" ht="23.25">
      <c r="K3247" s="372"/>
    </row>
    <row r="3248" ht="23.25">
      <c r="K3248" s="372"/>
    </row>
    <row r="3249" ht="23.25">
      <c r="K3249" s="372"/>
    </row>
    <row r="3250" ht="23.25">
      <c r="K3250" s="372"/>
    </row>
    <row r="3251" ht="23.25">
      <c r="K3251" s="372"/>
    </row>
    <row r="3252" ht="23.25">
      <c r="K3252" s="372"/>
    </row>
    <row r="3253" ht="23.25">
      <c r="K3253" s="372"/>
    </row>
    <row r="3254" ht="23.25">
      <c r="K3254" s="372"/>
    </row>
    <row r="3255" ht="23.25">
      <c r="K3255" s="372"/>
    </row>
    <row r="3256" ht="23.25">
      <c r="K3256" s="372"/>
    </row>
    <row r="3257" ht="23.25">
      <c r="K3257" s="372"/>
    </row>
    <row r="3258" ht="23.25">
      <c r="K3258" s="372"/>
    </row>
    <row r="3259" ht="23.25">
      <c r="K3259" s="372"/>
    </row>
    <row r="3260" ht="23.25">
      <c r="K3260" s="372"/>
    </row>
    <row r="3261" ht="23.25">
      <c r="K3261" s="372"/>
    </row>
    <row r="3262" ht="23.25">
      <c r="K3262" s="372"/>
    </row>
    <row r="3263" ht="23.25">
      <c r="K3263" s="372"/>
    </row>
    <row r="3264" ht="23.25">
      <c r="K3264" s="372"/>
    </row>
    <row r="3265" ht="23.25">
      <c r="K3265" s="372"/>
    </row>
    <row r="3266" ht="23.25">
      <c r="K3266" s="372"/>
    </row>
    <row r="3267" ht="23.25">
      <c r="K3267" s="372"/>
    </row>
    <row r="3268" ht="23.25">
      <c r="K3268" s="372"/>
    </row>
    <row r="3269" ht="23.25">
      <c r="K3269" s="372"/>
    </row>
    <row r="3270" ht="23.25">
      <c r="K3270" s="372"/>
    </row>
    <row r="3271" ht="23.25">
      <c r="K3271" s="372"/>
    </row>
    <row r="3272" ht="23.25">
      <c r="K3272" s="372"/>
    </row>
    <row r="3273" ht="23.25">
      <c r="K3273" s="372"/>
    </row>
    <row r="3274" ht="23.25">
      <c r="K3274" s="372"/>
    </row>
    <row r="3275" ht="23.25">
      <c r="K3275" s="372"/>
    </row>
    <row r="3276" ht="23.25">
      <c r="K3276" s="372"/>
    </row>
    <row r="3277" ht="23.25">
      <c r="K3277" s="372"/>
    </row>
    <row r="3278" ht="23.25">
      <c r="K3278" s="372"/>
    </row>
    <row r="3279" ht="23.25">
      <c r="K3279" s="372"/>
    </row>
    <row r="3280" ht="23.25">
      <c r="K3280" s="372"/>
    </row>
    <row r="3281" ht="23.25">
      <c r="K3281" s="372"/>
    </row>
    <row r="3282" ht="23.25">
      <c r="K3282" s="372"/>
    </row>
    <row r="3283" ht="23.25">
      <c r="K3283" s="372"/>
    </row>
    <row r="3284" ht="23.25">
      <c r="K3284" s="372"/>
    </row>
    <row r="3285" ht="23.25">
      <c r="K3285" s="372"/>
    </row>
    <row r="3286" ht="23.25">
      <c r="K3286" s="372"/>
    </row>
    <row r="3287" ht="23.25">
      <c r="K3287" s="372"/>
    </row>
    <row r="3288" ht="23.25">
      <c r="K3288" s="372"/>
    </row>
    <row r="3289" ht="23.25">
      <c r="K3289" s="372"/>
    </row>
    <row r="3290" ht="23.25">
      <c r="K3290" s="372"/>
    </row>
    <row r="3291" ht="23.25">
      <c r="K3291" s="372"/>
    </row>
    <row r="3292" ht="23.25">
      <c r="K3292" s="372"/>
    </row>
    <row r="3293" ht="23.25">
      <c r="K3293" s="372"/>
    </row>
    <row r="3294" ht="23.25">
      <c r="K3294" s="372"/>
    </row>
    <row r="3295" ht="23.25">
      <c r="K3295" s="372"/>
    </row>
    <row r="3296" ht="23.25">
      <c r="K3296" s="372"/>
    </row>
    <row r="3297" ht="23.25">
      <c r="K3297" s="372"/>
    </row>
    <row r="3298" ht="23.25">
      <c r="K3298" s="372"/>
    </row>
    <row r="3299" ht="23.25">
      <c r="K3299" s="372"/>
    </row>
    <row r="3300" ht="23.25">
      <c r="K3300" s="372"/>
    </row>
    <row r="3301" ht="23.25">
      <c r="K3301" s="372"/>
    </row>
    <row r="3302" ht="23.25">
      <c r="K3302" s="372"/>
    </row>
    <row r="3303" ht="23.25">
      <c r="K3303" s="372"/>
    </row>
    <row r="3304" ht="23.25">
      <c r="K3304" s="372"/>
    </row>
    <row r="3305" ht="23.25">
      <c r="K3305" s="372"/>
    </row>
    <row r="3306" ht="23.25">
      <c r="K3306" s="372"/>
    </row>
    <row r="3307" ht="23.25">
      <c r="K3307" s="372"/>
    </row>
    <row r="3308" ht="23.25">
      <c r="K3308" s="372"/>
    </row>
    <row r="3309" ht="23.25">
      <c r="K3309" s="372"/>
    </row>
    <row r="3310" ht="23.25">
      <c r="K3310" s="372"/>
    </row>
    <row r="3311" ht="23.25">
      <c r="K3311" s="372"/>
    </row>
    <row r="3312" ht="23.25">
      <c r="K3312" s="372"/>
    </row>
    <row r="3313" ht="23.25">
      <c r="K3313" s="372"/>
    </row>
    <row r="3314" ht="23.25">
      <c r="K3314" s="372"/>
    </row>
    <row r="3315" ht="23.25">
      <c r="K3315" s="372"/>
    </row>
    <row r="3316" ht="23.25">
      <c r="K3316" s="372"/>
    </row>
    <row r="3317" ht="23.25">
      <c r="K3317" s="372"/>
    </row>
    <row r="3318" ht="23.25">
      <c r="K3318" s="372"/>
    </row>
    <row r="3319" ht="23.25">
      <c r="K3319" s="372"/>
    </row>
    <row r="3320" ht="23.25">
      <c r="K3320" s="372"/>
    </row>
    <row r="3321" ht="23.25">
      <c r="K3321" s="372"/>
    </row>
    <row r="3322" ht="23.25">
      <c r="K3322" s="372"/>
    </row>
    <row r="3323" ht="23.25">
      <c r="K3323" s="372"/>
    </row>
    <row r="3324" ht="23.25">
      <c r="K3324" s="372"/>
    </row>
    <row r="3325" ht="23.25">
      <c r="K3325" s="372"/>
    </row>
    <row r="3326" ht="23.25">
      <c r="K3326" s="372"/>
    </row>
    <row r="3327" ht="23.25">
      <c r="K3327" s="372"/>
    </row>
    <row r="3328" ht="23.25">
      <c r="K3328" s="372"/>
    </row>
    <row r="3329" ht="23.25">
      <c r="K3329" s="372"/>
    </row>
    <row r="3330" ht="23.25">
      <c r="K3330" s="372"/>
    </row>
    <row r="3331" ht="23.25">
      <c r="K3331" s="372"/>
    </row>
    <row r="3332" ht="23.25">
      <c r="K3332" s="372"/>
    </row>
    <row r="3333" ht="23.25">
      <c r="K3333" s="372"/>
    </row>
    <row r="3334" ht="23.25">
      <c r="K3334" s="372"/>
    </row>
    <row r="3335" ht="23.25">
      <c r="K3335" s="372"/>
    </row>
    <row r="3336" ht="23.25">
      <c r="K3336" s="372"/>
    </row>
    <row r="3337" ht="23.25">
      <c r="K3337" s="372"/>
    </row>
    <row r="3338" ht="23.25">
      <c r="K3338" s="372"/>
    </row>
    <row r="3339" ht="23.25">
      <c r="K3339" s="372"/>
    </row>
    <row r="3340" ht="23.25">
      <c r="K3340" s="372"/>
    </row>
    <row r="3341" ht="23.25">
      <c r="K3341" s="372"/>
    </row>
    <row r="3342" ht="23.25">
      <c r="K3342" s="372"/>
    </row>
    <row r="3343" ht="23.25">
      <c r="K3343" s="372"/>
    </row>
    <row r="3344" ht="23.25">
      <c r="K3344" s="372"/>
    </row>
    <row r="3345" ht="23.25">
      <c r="K3345" s="372"/>
    </row>
    <row r="3346" ht="23.25">
      <c r="K3346" s="372"/>
    </row>
    <row r="3347" ht="23.25">
      <c r="K3347" s="372"/>
    </row>
    <row r="3348" ht="23.25">
      <c r="K3348" s="372"/>
    </row>
    <row r="3349" ht="23.25">
      <c r="K3349" s="372"/>
    </row>
    <row r="3350" ht="23.25">
      <c r="K3350" s="372"/>
    </row>
    <row r="3351" ht="23.25">
      <c r="K3351" s="372"/>
    </row>
    <row r="3352" ht="23.25">
      <c r="K3352" s="372"/>
    </row>
    <row r="3353" ht="23.25">
      <c r="K3353" s="372"/>
    </row>
    <row r="3354" ht="23.25">
      <c r="K3354" s="372"/>
    </row>
    <row r="3355" ht="23.25">
      <c r="K3355" s="372"/>
    </row>
    <row r="3356" ht="23.25">
      <c r="K3356" s="372"/>
    </row>
    <row r="3357" ht="23.25">
      <c r="K3357" s="372"/>
    </row>
    <row r="3358" ht="23.25">
      <c r="K3358" s="372"/>
    </row>
    <row r="3359" ht="23.25">
      <c r="K3359" s="372"/>
    </row>
    <row r="3360" ht="23.25">
      <c r="K3360" s="372"/>
    </row>
    <row r="3361" ht="23.25">
      <c r="K3361" s="372"/>
    </row>
    <row r="3362" ht="23.25">
      <c r="K3362" s="372"/>
    </row>
    <row r="3363" ht="23.25">
      <c r="K3363" s="372"/>
    </row>
    <row r="3364" ht="23.25">
      <c r="K3364" s="372"/>
    </row>
    <row r="3365" ht="23.25">
      <c r="K3365" s="372"/>
    </row>
    <row r="3366" ht="23.25">
      <c r="K3366" s="372"/>
    </row>
    <row r="3367" ht="23.25">
      <c r="K3367" s="372"/>
    </row>
    <row r="3368" ht="23.25">
      <c r="K3368" s="372"/>
    </row>
    <row r="3369" ht="23.25">
      <c r="K3369" s="372"/>
    </row>
    <row r="3370" ht="23.25">
      <c r="K3370" s="372"/>
    </row>
    <row r="3371" ht="23.25">
      <c r="K3371" s="372"/>
    </row>
    <row r="3372" ht="23.25">
      <c r="K3372" s="372"/>
    </row>
    <row r="3373" ht="23.25">
      <c r="K3373" s="372"/>
    </row>
    <row r="3374" ht="23.25">
      <c r="K3374" s="372"/>
    </row>
    <row r="3375" ht="23.25">
      <c r="K3375" s="372"/>
    </row>
    <row r="3376" ht="23.25">
      <c r="K3376" s="372"/>
    </row>
    <row r="3377" ht="23.25">
      <c r="K3377" s="372"/>
    </row>
    <row r="3378" ht="23.25">
      <c r="K3378" s="372"/>
    </row>
    <row r="3379" ht="23.25">
      <c r="K3379" s="372"/>
    </row>
    <row r="3380" ht="23.25">
      <c r="K3380" s="372"/>
    </row>
    <row r="3381" ht="23.25">
      <c r="K3381" s="372"/>
    </row>
    <row r="3382" ht="23.25">
      <c r="K3382" s="372"/>
    </row>
    <row r="3383" ht="23.25">
      <c r="K3383" s="372"/>
    </row>
    <row r="3384" ht="23.25">
      <c r="K3384" s="372"/>
    </row>
    <row r="3385" ht="23.25">
      <c r="K3385" s="372"/>
    </row>
    <row r="3386" ht="23.25">
      <c r="K3386" s="372"/>
    </row>
    <row r="3387" ht="23.25">
      <c r="K3387" s="372"/>
    </row>
    <row r="3388" ht="23.25">
      <c r="K3388" s="372"/>
    </row>
    <row r="3389" ht="23.25">
      <c r="K3389" s="372"/>
    </row>
    <row r="3390" ht="23.25">
      <c r="K3390" s="372"/>
    </row>
    <row r="3391" ht="23.25">
      <c r="K3391" s="372"/>
    </row>
    <row r="3392" ht="23.25">
      <c r="K3392" s="372"/>
    </row>
    <row r="3393" ht="23.25">
      <c r="K3393" s="372"/>
    </row>
    <row r="3394" ht="23.25">
      <c r="K3394" s="372"/>
    </row>
    <row r="3395" ht="23.25">
      <c r="K3395" s="372"/>
    </row>
    <row r="3396" ht="23.25">
      <c r="K3396" s="372"/>
    </row>
    <row r="3397" ht="23.25">
      <c r="K3397" s="372"/>
    </row>
    <row r="3398" ht="23.25">
      <c r="K3398" s="372"/>
    </row>
    <row r="3399" ht="23.25">
      <c r="K3399" s="372"/>
    </row>
    <row r="3400" ht="23.25">
      <c r="K3400" s="372"/>
    </row>
    <row r="3401" ht="23.25">
      <c r="K3401" s="372"/>
    </row>
    <row r="3402" ht="23.25">
      <c r="K3402" s="372"/>
    </row>
    <row r="3403" ht="23.25">
      <c r="K3403" s="372"/>
    </row>
    <row r="3404" ht="23.25">
      <c r="K3404" s="372"/>
    </row>
    <row r="3405" ht="23.25">
      <c r="K3405" s="372"/>
    </row>
    <row r="3406" ht="23.25">
      <c r="K3406" s="372"/>
    </row>
    <row r="3407" ht="23.25">
      <c r="K3407" s="372"/>
    </row>
    <row r="3408" ht="23.25">
      <c r="K3408" s="372"/>
    </row>
    <row r="3409" ht="23.25">
      <c r="K3409" s="372"/>
    </row>
    <row r="3410" ht="23.25">
      <c r="K3410" s="372"/>
    </row>
    <row r="3411" ht="23.25">
      <c r="K3411" s="372"/>
    </row>
    <row r="3412" ht="23.25">
      <c r="K3412" s="372"/>
    </row>
    <row r="3413" ht="23.25">
      <c r="K3413" s="372"/>
    </row>
    <row r="3414" ht="23.25">
      <c r="K3414" s="372"/>
    </row>
    <row r="3415" ht="23.25">
      <c r="K3415" s="372"/>
    </row>
    <row r="3416" ht="23.25">
      <c r="K3416" s="372"/>
    </row>
    <row r="3417" ht="23.25">
      <c r="K3417" s="372"/>
    </row>
    <row r="3418" ht="23.25">
      <c r="K3418" s="372"/>
    </row>
    <row r="3419" ht="23.25">
      <c r="K3419" s="372"/>
    </row>
    <row r="3420" ht="23.25">
      <c r="K3420" s="372"/>
    </row>
    <row r="3421" ht="23.25">
      <c r="K3421" s="372"/>
    </row>
    <row r="3422" ht="23.25">
      <c r="K3422" s="372"/>
    </row>
    <row r="3423" ht="23.25">
      <c r="K3423" s="372"/>
    </row>
    <row r="3424" ht="23.25">
      <c r="K3424" s="372"/>
    </row>
    <row r="3425" ht="23.25">
      <c r="K3425" s="372"/>
    </row>
    <row r="3426" ht="23.25">
      <c r="K3426" s="372"/>
    </row>
    <row r="3427" ht="23.25">
      <c r="K3427" s="372"/>
    </row>
    <row r="3428" ht="23.25">
      <c r="K3428" s="372"/>
    </row>
    <row r="3429" ht="23.25">
      <c r="K3429" s="372"/>
    </row>
    <row r="3430" ht="23.25">
      <c r="K3430" s="372"/>
    </row>
    <row r="3431" ht="23.25">
      <c r="K3431" s="372"/>
    </row>
    <row r="3432" ht="23.25">
      <c r="K3432" s="372"/>
    </row>
    <row r="3433" ht="23.25">
      <c r="K3433" s="372"/>
    </row>
    <row r="3434" ht="23.25">
      <c r="K3434" s="372"/>
    </row>
    <row r="3435" ht="23.25">
      <c r="K3435" s="372"/>
    </row>
    <row r="3436" ht="23.25">
      <c r="K3436" s="372"/>
    </row>
    <row r="3437" ht="23.25">
      <c r="K3437" s="372"/>
    </row>
    <row r="3438" ht="23.25">
      <c r="K3438" s="372"/>
    </row>
    <row r="3439" ht="23.25">
      <c r="K3439" s="372"/>
    </row>
    <row r="3440" ht="23.25">
      <c r="K3440" s="372"/>
    </row>
    <row r="3441" ht="23.25">
      <c r="K3441" s="372"/>
    </row>
    <row r="3442" ht="23.25">
      <c r="K3442" s="372"/>
    </row>
    <row r="3443" ht="23.25">
      <c r="K3443" s="372"/>
    </row>
    <row r="3444" ht="23.25">
      <c r="K3444" s="372"/>
    </row>
    <row r="3445" ht="23.25">
      <c r="K3445" s="372"/>
    </row>
    <row r="3446" ht="23.25">
      <c r="K3446" s="372"/>
    </row>
    <row r="3447" ht="23.25">
      <c r="K3447" s="372"/>
    </row>
    <row r="3448" ht="23.25">
      <c r="K3448" s="372"/>
    </row>
    <row r="3449" ht="23.25">
      <c r="K3449" s="372"/>
    </row>
    <row r="3450" ht="23.25">
      <c r="K3450" s="372"/>
    </row>
    <row r="3451" ht="23.25">
      <c r="K3451" s="372"/>
    </row>
    <row r="3452" ht="23.25">
      <c r="K3452" s="372"/>
    </row>
    <row r="3453" ht="23.25">
      <c r="K3453" s="372"/>
    </row>
    <row r="3454" ht="23.25">
      <c r="K3454" s="372"/>
    </row>
    <row r="3455" ht="23.25">
      <c r="K3455" s="372"/>
    </row>
    <row r="3456" ht="23.25">
      <c r="K3456" s="372"/>
    </row>
    <row r="3457" ht="23.25">
      <c r="K3457" s="372"/>
    </row>
    <row r="3458" ht="23.25">
      <c r="K3458" s="372"/>
    </row>
    <row r="3459" ht="23.25">
      <c r="K3459" s="372"/>
    </row>
    <row r="3460" ht="23.25">
      <c r="K3460" s="372"/>
    </row>
    <row r="3461" ht="23.25">
      <c r="K3461" s="372"/>
    </row>
    <row r="3462" ht="23.25">
      <c r="K3462" s="372"/>
    </row>
    <row r="3463" ht="23.25">
      <c r="K3463" s="372"/>
    </row>
    <row r="3464" ht="23.25">
      <c r="K3464" s="372"/>
    </row>
    <row r="3465" ht="23.25">
      <c r="K3465" s="372"/>
    </row>
    <row r="3466" ht="23.25">
      <c r="K3466" s="372"/>
    </row>
    <row r="3467" ht="23.25">
      <c r="K3467" s="372"/>
    </row>
    <row r="3468" ht="23.25">
      <c r="K3468" s="372"/>
    </row>
    <row r="3469" ht="23.25">
      <c r="K3469" s="372"/>
    </row>
    <row r="3470" ht="23.25">
      <c r="K3470" s="372"/>
    </row>
    <row r="3471" ht="23.25">
      <c r="K3471" s="372"/>
    </row>
    <row r="3472" ht="23.25">
      <c r="K3472" s="372"/>
    </row>
    <row r="3473" ht="23.25">
      <c r="K3473" s="372"/>
    </row>
    <row r="3474" ht="23.25">
      <c r="K3474" s="372"/>
    </row>
    <row r="3475" ht="23.25">
      <c r="K3475" s="372"/>
    </row>
    <row r="3476" ht="23.25">
      <c r="K3476" s="372"/>
    </row>
    <row r="3477" ht="23.25">
      <c r="K3477" s="372"/>
    </row>
    <row r="3478" ht="23.25">
      <c r="K3478" s="372"/>
    </row>
    <row r="3479" ht="23.25">
      <c r="K3479" s="372"/>
    </row>
    <row r="3480" ht="23.25">
      <c r="K3480" s="372"/>
    </row>
    <row r="3481" ht="23.25">
      <c r="K3481" s="372"/>
    </row>
    <row r="3482" ht="23.25">
      <c r="K3482" s="372"/>
    </row>
    <row r="3483" ht="23.25">
      <c r="K3483" s="372"/>
    </row>
    <row r="3484" ht="23.25">
      <c r="K3484" s="372"/>
    </row>
    <row r="3485" ht="23.25">
      <c r="K3485" s="372"/>
    </row>
    <row r="3486" ht="23.25">
      <c r="K3486" s="372"/>
    </row>
    <row r="3487" ht="23.25">
      <c r="K3487" s="372"/>
    </row>
    <row r="3488" ht="23.25">
      <c r="K3488" s="372"/>
    </row>
    <row r="3489" ht="23.25">
      <c r="K3489" s="372"/>
    </row>
    <row r="3490" ht="23.25">
      <c r="K3490" s="372"/>
    </row>
    <row r="3491" ht="23.25">
      <c r="K3491" s="372"/>
    </row>
    <row r="3492" ht="23.25">
      <c r="K3492" s="372"/>
    </row>
    <row r="3493" ht="23.25">
      <c r="K3493" s="372"/>
    </row>
    <row r="3494" ht="23.25">
      <c r="K3494" s="372"/>
    </row>
    <row r="3495" ht="23.25">
      <c r="K3495" s="372"/>
    </row>
    <row r="3496" ht="23.25">
      <c r="K3496" s="372"/>
    </row>
    <row r="3497" ht="23.25">
      <c r="K3497" s="372"/>
    </row>
    <row r="3498" ht="23.25">
      <c r="K3498" s="372"/>
    </row>
    <row r="3499" ht="23.25">
      <c r="K3499" s="372"/>
    </row>
    <row r="3500" ht="23.25">
      <c r="K3500" s="372"/>
    </row>
    <row r="3501" ht="23.25">
      <c r="K3501" s="372"/>
    </row>
    <row r="3502" ht="23.25">
      <c r="K3502" s="372"/>
    </row>
    <row r="3503" ht="23.25">
      <c r="K3503" s="372"/>
    </row>
    <row r="3504" ht="23.25">
      <c r="K3504" s="372"/>
    </row>
    <row r="3505" ht="23.25">
      <c r="K3505" s="372"/>
    </row>
    <row r="3506" ht="23.25">
      <c r="K3506" s="372"/>
    </row>
    <row r="3507" ht="23.25">
      <c r="K3507" s="372"/>
    </row>
    <row r="3508" ht="23.25">
      <c r="K3508" s="372"/>
    </row>
    <row r="3509" ht="23.25">
      <c r="K3509" s="372"/>
    </row>
    <row r="3510" ht="23.25">
      <c r="K3510" s="372"/>
    </row>
    <row r="3511" ht="23.25">
      <c r="K3511" s="372"/>
    </row>
    <row r="3512" ht="23.25">
      <c r="K3512" s="372"/>
    </row>
    <row r="3513" ht="23.25">
      <c r="K3513" s="372"/>
    </row>
    <row r="3514" ht="23.25">
      <c r="K3514" s="372"/>
    </row>
    <row r="3515" ht="23.25">
      <c r="K3515" s="372"/>
    </row>
    <row r="3516" ht="23.25">
      <c r="K3516" s="372"/>
    </row>
    <row r="3517" ht="23.25">
      <c r="K3517" s="372"/>
    </row>
    <row r="3518" ht="23.25">
      <c r="K3518" s="372"/>
    </row>
    <row r="3519" ht="23.25">
      <c r="K3519" s="372"/>
    </row>
    <row r="3520" ht="23.25">
      <c r="K3520" s="372"/>
    </row>
    <row r="3521" ht="23.25">
      <c r="K3521" s="372"/>
    </row>
    <row r="3522" ht="23.25">
      <c r="K3522" s="372"/>
    </row>
    <row r="3523" ht="23.25">
      <c r="K3523" s="372"/>
    </row>
    <row r="3524" ht="23.25">
      <c r="K3524" s="372"/>
    </row>
    <row r="3525" ht="23.25">
      <c r="K3525" s="372"/>
    </row>
    <row r="3526" ht="23.25">
      <c r="K3526" s="372"/>
    </row>
    <row r="3527" ht="23.25">
      <c r="K3527" s="372"/>
    </row>
    <row r="3528" ht="23.25">
      <c r="K3528" s="372"/>
    </row>
    <row r="3529" ht="23.25">
      <c r="K3529" s="372"/>
    </row>
    <row r="3530" ht="23.25">
      <c r="K3530" s="372"/>
    </row>
    <row r="3531" ht="23.25">
      <c r="K3531" s="372"/>
    </row>
    <row r="3532" ht="23.25">
      <c r="K3532" s="372"/>
    </row>
    <row r="3533" ht="23.25">
      <c r="K3533" s="372"/>
    </row>
    <row r="3534" ht="23.25">
      <c r="K3534" s="372"/>
    </row>
    <row r="3535" ht="23.25">
      <c r="K3535" s="372"/>
    </row>
    <row r="3536" ht="23.25">
      <c r="K3536" s="372"/>
    </row>
    <row r="3537" ht="23.25">
      <c r="K3537" s="372"/>
    </row>
    <row r="3538" ht="23.25">
      <c r="K3538" s="372"/>
    </row>
    <row r="3539" ht="23.25">
      <c r="K3539" s="372"/>
    </row>
    <row r="3540" ht="23.25">
      <c r="K3540" s="372"/>
    </row>
    <row r="3541" ht="23.25">
      <c r="K3541" s="372"/>
    </row>
    <row r="3542" ht="23.25">
      <c r="K3542" s="372"/>
    </row>
    <row r="3543" ht="23.25">
      <c r="K3543" s="372"/>
    </row>
    <row r="3544" ht="23.25">
      <c r="K3544" s="372"/>
    </row>
    <row r="3545" ht="23.25">
      <c r="K3545" s="372"/>
    </row>
    <row r="3546" ht="23.25">
      <c r="K3546" s="372"/>
    </row>
    <row r="3547" ht="23.25">
      <c r="K3547" s="372"/>
    </row>
    <row r="3548" ht="23.25">
      <c r="K3548" s="372"/>
    </row>
    <row r="3549" ht="23.25">
      <c r="K3549" s="372"/>
    </row>
    <row r="3550" ht="23.25">
      <c r="K3550" s="372"/>
    </row>
    <row r="3551" ht="23.25">
      <c r="K3551" s="372"/>
    </row>
    <row r="3552" ht="23.25">
      <c r="K3552" s="372"/>
    </row>
    <row r="3553" ht="23.25">
      <c r="K3553" s="372"/>
    </row>
    <row r="3554" ht="23.25">
      <c r="K3554" s="372"/>
    </row>
    <row r="3555" ht="23.25">
      <c r="K3555" s="372"/>
    </row>
    <row r="3556" ht="23.25">
      <c r="K3556" s="372"/>
    </row>
    <row r="3557" ht="23.25">
      <c r="K3557" s="372"/>
    </row>
    <row r="3558" ht="23.25">
      <c r="K3558" s="372"/>
    </row>
    <row r="3559" ht="23.25">
      <c r="K3559" s="372"/>
    </row>
    <row r="3560" ht="23.25">
      <c r="K3560" s="372"/>
    </row>
    <row r="3561" ht="23.25">
      <c r="K3561" s="372"/>
    </row>
    <row r="3562" ht="23.25">
      <c r="K3562" s="372"/>
    </row>
    <row r="3563" ht="23.25">
      <c r="K3563" s="372"/>
    </row>
    <row r="3564" ht="23.25">
      <c r="K3564" s="372"/>
    </row>
    <row r="3565" ht="23.25">
      <c r="K3565" s="372"/>
    </row>
    <row r="3566" ht="23.25">
      <c r="K3566" s="372"/>
    </row>
    <row r="3567" ht="23.25">
      <c r="K3567" s="372"/>
    </row>
    <row r="3568" ht="23.25">
      <c r="K3568" s="372"/>
    </row>
    <row r="3569" ht="23.25">
      <c r="K3569" s="372"/>
    </row>
    <row r="3570" ht="23.25">
      <c r="K3570" s="372"/>
    </row>
    <row r="3571" ht="23.25">
      <c r="K3571" s="372"/>
    </row>
    <row r="3572" ht="23.25">
      <c r="K3572" s="372"/>
    </row>
    <row r="3573" ht="23.25">
      <c r="K3573" s="372"/>
    </row>
    <row r="3574" ht="23.25">
      <c r="K3574" s="372"/>
    </row>
    <row r="3575" ht="23.25">
      <c r="K3575" s="372"/>
    </row>
    <row r="3576" ht="23.25">
      <c r="K3576" s="372"/>
    </row>
    <row r="3577" ht="23.25">
      <c r="K3577" s="372"/>
    </row>
    <row r="3578" ht="23.25">
      <c r="K3578" s="372"/>
    </row>
    <row r="3579" ht="23.25">
      <c r="K3579" s="372"/>
    </row>
    <row r="3580" ht="23.25">
      <c r="K3580" s="372"/>
    </row>
    <row r="3581" ht="23.25">
      <c r="K3581" s="372"/>
    </row>
    <row r="3582" ht="23.25">
      <c r="K3582" s="372"/>
    </row>
    <row r="3583" ht="23.25">
      <c r="K3583" s="372"/>
    </row>
    <row r="3584" ht="23.25">
      <c r="K3584" s="372"/>
    </row>
    <row r="3585" ht="23.25">
      <c r="K3585" s="372"/>
    </row>
    <row r="3586" ht="23.25">
      <c r="K3586" s="372"/>
    </row>
    <row r="3587" ht="23.25">
      <c r="K3587" s="372"/>
    </row>
    <row r="3588" ht="23.25">
      <c r="K3588" s="372"/>
    </row>
    <row r="3589" ht="23.25">
      <c r="K3589" s="372"/>
    </row>
    <row r="3590" ht="23.25">
      <c r="K3590" s="372"/>
    </row>
    <row r="3591" ht="23.25">
      <c r="K3591" s="372"/>
    </row>
    <row r="3592" ht="23.25">
      <c r="K3592" s="372"/>
    </row>
    <row r="3593" ht="23.25">
      <c r="K3593" s="372"/>
    </row>
    <row r="3594" ht="23.25">
      <c r="K3594" s="372"/>
    </row>
    <row r="3595" ht="23.25">
      <c r="K3595" s="372"/>
    </row>
    <row r="3596" ht="23.25">
      <c r="K3596" s="372"/>
    </row>
    <row r="3597" ht="23.25">
      <c r="K3597" s="372"/>
    </row>
    <row r="3598" ht="23.25">
      <c r="K3598" s="372"/>
    </row>
    <row r="3599" ht="23.25">
      <c r="K3599" s="372"/>
    </row>
    <row r="3600" ht="23.25">
      <c r="K3600" s="372"/>
    </row>
    <row r="3601" ht="23.25">
      <c r="K3601" s="372"/>
    </row>
    <row r="3602" ht="23.25">
      <c r="K3602" s="372"/>
    </row>
    <row r="3603" ht="23.25">
      <c r="K3603" s="372"/>
    </row>
    <row r="3604" ht="23.25">
      <c r="K3604" s="372"/>
    </row>
    <row r="3605" ht="23.25">
      <c r="K3605" s="372"/>
    </row>
    <row r="3606" ht="23.25">
      <c r="K3606" s="372"/>
    </row>
    <row r="3607" ht="23.25">
      <c r="K3607" s="372"/>
    </row>
    <row r="3608" ht="23.25">
      <c r="K3608" s="372"/>
    </row>
    <row r="3609" ht="23.25">
      <c r="K3609" s="372"/>
    </row>
    <row r="3610" ht="23.25">
      <c r="K3610" s="372"/>
    </row>
    <row r="3611" ht="23.25">
      <c r="K3611" s="372"/>
    </row>
    <row r="3612" ht="23.25">
      <c r="K3612" s="372"/>
    </row>
    <row r="3613" ht="23.25">
      <c r="K3613" s="372"/>
    </row>
    <row r="3614" ht="23.25">
      <c r="K3614" s="372"/>
    </row>
    <row r="3615" ht="23.25">
      <c r="K3615" s="372"/>
    </row>
    <row r="3616" ht="23.25">
      <c r="K3616" s="372"/>
    </row>
    <row r="3617" ht="23.25">
      <c r="K3617" s="372"/>
    </row>
    <row r="3618" ht="23.25">
      <c r="K3618" s="372"/>
    </row>
    <row r="3619" ht="23.25">
      <c r="K3619" s="372"/>
    </row>
    <row r="3620" ht="23.25">
      <c r="K3620" s="372"/>
    </row>
    <row r="3621" ht="23.25">
      <c r="K3621" s="372"/>
    </row>
    <row r="3622" ht="23.25">
      <c r="K3622" s="372"/>
    </row>
    <row r="3623" ht="23.25">
      <c r="K3623" s="372"/>
    </row>
    <row r="3624" ht="23.25">
      <c r="K3624" s="372"/>
    </row>
    <row r="3625" ht="23.25">
      <c r="K3625" s="372"/>
    </row>
    <row r="3626" ht="23.25">
      <c r="K3626" s="372"/>
    </row>
    <row r="3627" ht="23.25">
      <c r="K3627" s="372"/>
    </row>
    <row r="3628" ht="23.25">
      <c r="K3628" s="372"/>
    </row>
    <row r="3629" ht="23.25">
      <c r="K3629" s="372"/>
    </row>
    <row r="3630" ht="23.25">
      <c r="K3630" s="372"/>
    </row>
    <row r="3631" ht="23.25">
      <c r="K3631" s="372"/>
    </row>
    <row r="3632" ht="23.25">
      <c r="K3632" s="372"/>
    </row>
    <row r="3633" ht="23.25">
      <c r="K3633" s="372"/>
    </row>
    <row r="3634" ht="23.25">
      <c r="K3634" s="372"/>
    </row>
    <row r="3635" ht="23.25">
      <c r="K3635" s="372"/>
    </row>
    <row r="3636" ht="23.25">
      <c r="K3636" s="372"/>
    </row>
    <row r="3637" ht="23.25">
      <c r="K3637" s="372"/>
    </row>
    <row r="3638" ht="23.25">
      <c r="K3638" s="372"/>
    </row>
    <row r="3639" ht="23.25">
      <c r="K3639" s="372"/>
    </row>
    <row r="3640" ht="23.25">
      <c r="K3640" s="372"/>
    </row>
    <row r="3641" ht="23.25">
      <c r="K3641" s="372"/>
    </row>
    <row r="3642" ht="23.25">
      <c r="K3642" s="372"/>
    </row>
    <row r="3643" ht="23.25">
      <c r="K3643" s="372"/>
    </row>
    <row r="3644" ht="23.25">
      <c r="K3644" s="372"/>
    </row>
    <row r="3645" ht="23.25">
      <c r="K3645" s="372"/>
    </row>
    <row r="3646" ht="23.25">
      <c r="K3646" s="372"/>
    </row>
    <row r="3647" ht="23.25">
      <c r="K3647" s="372"/>
    </row>
    <row r="3648" ht="23.25">
      <c r="K3648" s="372"/>
    </row>
    <row r="3649" ht="23.25">
      <c r="K3649" s="372"/>
    </row>
    <row r="3650" ht="23.25">
      <c r="K3650" s="372"/>
    </row>
    <row r="3651" ht="23.25">
      <c r="K3651" s="372"/>
    </row>
    <row r="3652" ht="23.25">
      <c r="K3652" s="372"/>
    </row>
    <row r="3653" ht="23.25">
      <c r="K3653" s="372"/>
    </row>
    <row r="3654" ht="23.25">
      <c r="K3654" s="372"/>
    </row>
    <row r="3655" ht="23.25">
      <c r="K3655" s="372"/>
    </row>
    <row r="3656" ht="23.25">
      <c r="K3656" s="372"/>
    </row>
    <row r="3657" ht="23.25">
      <c r="K3657" s="372"/>
    </row>
    <row r="3658" ht="23.25">
      <c r="K3658" s="372"/>
    </row>
    <row r="3659" ht="23.25">
      <c r="K3659" s="372"/>
    </row>
    <row r="3660" ht="23.25">
      <c r="K3660" s="372"/>
    </row>
    <row r="3661" ht="23.25">
      <c r="K3661" s="372"/>
    </row>
    <row r="3662" ht="23.25">
      <c r="K3662" s="372"/>
    </row>
    <row r="3663" ht="23.25">
      <c r="K3663" s="372"/>
    </row>
    <row r="3664" ht="23.25">
      <c r="K3664" s="372"/>
    </row>
    <row r="3665" ht="23.25">
      <c r="K3665" s="372"/>
    </row>
    <row r="3666" ht="23.25">
      <c r="K3666" s="372"/>
    </row>
    <row r="3667" ht="23.25">
      <c r="K3667" s="372"/>
    </row>
    <row r="3668" ht="23.25">
      <c r="K3668" s="372"/>
    </row>
    <row r="3669" ht="23.25">
      <c r="K3669" s="372"/>
    </row>
    <row r="3670" ht="23.25">
      <c r="K3670" s="372"/>
    </row>
    <row r="3671" ht="23.25">
      <c r="K3671" s="372"/>
    </row>
    <row r="3672" ht="23.25">
      <c r="K3672" s="372"/>
    </row>
    <row r="3673" ht="23.25">
      <c r="K3673" s="372"/>
    </row>
    <row r="3674" ht="23.25">
      <c r="K3674" s="372"/>
    </row>
    <row r="3675" ht="23.25">
      <c r="K3675" s="372"/>
    </row>
    <row r="3676" ht="23.25">
      <c r="K3676" s="372"/>
    </row>
    <row r="3677" ht="23.25">
      <c r="K3677" s="372"/>
    </row>
    <row r="3678" ht="23.25">
      <c r="K3678" s="372"/>
    </row>
    <row r="3679" ht="23.25">
      <c r="K3679" s="372"/>
    </row>
    <row r="3680" ht="23.25">
      <c r="K3680" s="372"/>
    </row>
    <row r="3681" ht="23.25">
      <c r="K3681" s="372"/>
    </row>
    <row r="3682" ht="23.25">
      <c r="K3682" s="372"/>
    </row>
    <row r="3683" ht="23.25">
      <c r="K3683" s="372"/>
    </row>
    <row r="3684" ht="23.25">
      <c r="K3684" s="372"/>
    </row>
    <row r="3685" ht="23.25">
      <c r="K3685" s="372"/>
    </row>
    <row r="3686" ht="23.25">
      <c r="K3686" s="372"/>
    </row>
    <row r="3687" ht="23.25">
      <c r="K3687" s="372"/>
    </row>
    <row r="3688" ht="23.25">
      <c r="K3688" s="372"/>
    </row>
    <row r="3689" ht="23.25">
      <c r="K3689" s="372"/>
    </row>
    <row r="3690" ht="23.25">
      <c r="K3690" s="372"/>
    </row>
    <row r="3691" ht="23.25">
      <c r="K3691" s="372"/>
    </row>
    <row r="3692" ht="23.25">
      <c r="K3692" s="372"/>
    </row>
    <row r="3693" ht="23.25">
      <c r="K3693" s="372"/>
    </row>
    <row r="3694" ht="23.25">
      <c r="K3694" s="372"/>
    </row>
    <row r="3695" ht="23.25">
      <c r="K3695" s="372"/>
    </row>
    <row r="3696" ht="23.25">
      <c r="K3696" s="372"/>
    </row>
    <row r="3697" ht="23.25">
      <c r="K3697" s="372"/>
    </row>
    <row r="3698" ht="23.25">
      <c r="K3698" s="372"/>
    </row>
    <row r="3699" ht="23.25">
      <c r="K3699" s="372"/>
    </row>
    <row r="3700" ht="23.25">
      <c r="K3700" s="372"/>
    </row>
    <row r="3701" ht="23.25">
      <c r="K3701" s="372"/>
    </row>
    <row r="3702" ht="23.25">
      <c r="K3702" s="372"/>
    </row>
    <row r="3703" ht="23.25">
      <c r="K3703" s="372"/>
    </row>
    <row r="3704" ht="23.25">
      <c r="K3704" s="372"/>
    </row>
    <row r="3705" ht="23.25">
      <c r="K3705" s="372"/>
    </row>
    <row r="3706" ht="23.25">
      <c r="K3706" s="372"/>
    </row>
    <row r="3707" ht="23.25">
      <c r="K3707" s="372"/>
    </row>
    <row r="3708" ht="23.25">
      <c r="K3708" s="372"/>
    </row>
    <row r="3709" ht="23.25">
      <c r="K3709" s="372"/>
    </row>
    <row r="3710" ht="23.25">
      <c r="K3710" s="372"/>
    </row>
    <row r="3711" ht="23.25">
      <c r="K3711" s="372"/>
    </row>
    <row r="3712" ht="23.25">
      <c r="K3712" s="372"/>
    </row>
    <row r="3713" ht="23.25">
      <c r="K3713" s="372"/>
    </row>
    <row r="3714" ht="23.25">
      <c r="K3714" s="372"/>
    </row>
    <row r="3715" ht="23.25">
      <c r="K3715" s="372"/>
    </row>
    <row r="3716" ht="23.25">
      <c r="K3716" s="372"/>
    </row>
    <row r="3717" ht="23.25">
      <c r="K3717" s="372"/>
    </row>
    <row r="3718" ht="23.25">
      <c r="K3718" s="372"/>
    </row>
    <row r="3719" ht="23.25">
      <c r="K3719" s="372"/>
    </row>
    <row r="3720" ht="23.25">
      <c r="K3720" s="372"/>
    </row>
    <row r="3721" ht="23.25">
      <c r="K3721" s="372"/>
    </row>
    <row r="3722" ht="23.25">
      <c r="K3722" s="372"/>
    </row>
    <row r="3723" ht="23.25">
      <c r="K3723" s="372"/>
    </row>
    <row r="3724" ht="23.25">
      <c r="K3724" s="372"/>
    </row>
    <row r="3725" ht="23.25">
      <c r="K3725" s="372"/>
    </row>
    <row r="3726" ht="23.25">
      <c r="K3726" s="372"/>
    </row>
    <row r="3727" ht="23.25">
      <c r="K3727" s="372"/>
    </row>
    <row r="3728" ht="23.25">
      <c r="K3728" s="372"/>
    </row>
    <row r="3729" ht="23.25">
      <c r="K3729" s="372"/>
    </row>
    <row r="3730" ht="23.25">
      <c r="K3730" s="372"/>
    </row>
    <row r="3731" ht="23.25">
      <c r="K3731" s="372"/>
    </row>
    <row r="3732" ht="23.25">
      <c r="K3732" s="372"/>
    </row>
    <row r="3733" ht="23.25">
      <c r="K3733" s="372"/>
    </row>
    <row r="3734" ht="23.25">
      <c r="K3734" s="372"/>
    </row>
    <row r="3735" ht="23.25">
      <c r="K3735" s="372"/>
    </row>
    <row r="3736" ht="23.25">
      <c r="K3736" s="372"/>
    </row>
    <row r="3737" ht="23.25">
      <c r="K3737" s="372"/>
    </row>
    <row r="3738" ht="23.25">
      <c r="K3738" s="372"/>
    </row>
    <row r="3739" ht="23.25">
      <c r="K3739" s="372"/>
    </row>
    <row r="3740" ht="23.25">
      <c r="K3740" s="372"/>
    </row>
    <row r="3741" ht="23.25">
      <c r="K3741" s="372"/>
    </row>
    <row r="3742" ht="23.25">
      <c r="K3742" s="372"/>
    </row>
    <row r="3743" ht="23.25">
      <c r="K3743" s="372"/>
    </row>
    <row r="3744" ht="23.25">
      <c r="K3744" s="372"/>
    </row>
    <row r="3745" ht="23.25">
      <c r="K3745" s="372"/>
    </row>
    <row r="3746" ht="23.25">
      <c r="K3746" s="372"/>
    </row>
    <row r="3747" ht="23.25">
      <c r="K3747" s="372"/>
    </row>
    <row r="3748" ht="23.25">
      <c r="K3748" s="372"/>
    </row>
    <row r="3749" ht="23.25">
      <c r="K3749" s="372"/>
    </row>
    <row r="3750" ht="23.25">
      <c r="K3750" s="372"/>
    </row>
    <row r="3751" ht="23.25">
      <c r="K3751" s="372"/>
    </row>
    <row r="3752" ht="23.25">
      <c r="K3752" s="372"/>
    </row>
    <row r="3753" ht="23.25">
      <c r="K3753" s="372"/>
    </row>
    <row r="3754" ht="23.25">
      <c r="K3754" s="372"/>
    </row>
    <row r="3755" ht="23.25">
      <c r="K3755" s="372"/>
    </row>
    <row r="3756" ht="23.25">
      <c r="K3756" s="372"/>
    </row>
    <row r="3757" ht="23.25">
      <c r="K3757" s="372"/>
    </row>
    <row r="3758" ht="23.25">
      <c r="K3758" s="372"/>
    </row>
    <row r="3759" ht="23.25">
      <c r="K3759" s="372"/>
    </row>
    <row r="3760" ht="23.25">
      <c r="K3760" s="372"/>
    </row>
    <row r="3761" ht="23.25">
      <c r="K3761" s="372"/>
    </row>
    <row r="3762" ht="23.25">
      <c r="K3762" s="372"/>
    </row>
    <row r="3763" ht="23.25">
      <c r="K3763" s="372"/>
    </row>
    <row r="3764" ht="23.25">
      <c r="K3764" s="372"/>
    </row>
    <row r="3765" ht="23.25">
      <c r="K3765" s="372"/>
    </row>
    <row r="3766" ht="23.25">
      <c r="K3766" s="372"/>
    </row>
    <row r="3767" ht="23.25">
      <c r="K3767" s="372"/>
    </row>
    <row r="3768" ht="23.25">
      <c r="K3768" s="372"/>
    </row>
    <row r="3769" ht="23.25">
      <c r="K3769" s="372"/>
    </row>
    <row r="3770" ht="23.25">
      <c r="K3770" s="372"/>
    </row>
    <row r="3771" ht="23.25">
      <c r="K3771" s="372"/>
    </row>
    <row r="3772" ht="23.25">
      <c r="K3772" s="372"/>
    </row>
    <row r="3773" ht="23.25">
      <c r="K3773" s="372"/>
    </row>
    <row r="3774" ht="23.25">
      <c r="K3774" s="372"/>
    </row>
    <row r="3775" ht="23.25">
      <c r="K3775" s="372"/>
    </row>
    <row r="3776" ht="23.25">
      <c r="K3776" s="372"/>
    </row>
    <row r="3777" ht="23.25">
      <c r="K3777" s="372"/>
    </row>
    <row r="3778" ht="23.25">
      <c r="K3778" s="372"/>
    </row>
    <row r="3779" ht="23.25">
      <c r="K3779" s="372"/>
    </row>
    <row r="3780" ht="23.25">
      <c r="K3780" s="372"/>
    </row>
    <row r="3781" ht="23.25">
      <c r="K3781" s="372"/>
    </row>
    <row r="3782" ht="23.25">
      <c r="K3782" s="372"/>
    </row>
    <row r="3783" ht="23.25">
      <c r="K3783" s="372"/>
    </row>
    <row r="3784" ht="23.25">
      <c r="K3784" s="372"/>
    </row>
    <row r="3785" ht="23.25">
      <c r="K3785" s="372"/>
    </row>
    <row r="3786" ht="23.25">
      <c r="K3786" s="372"/>
    </row>
    <row r="3787" ht="23.25">
      <c r="K3787" s="372"/>
    </row>
    <row r="3788" ht="23.25">
      <c r="K3788" s="372"/>
    </row>
    <row r="3789" ht="23.25">
      <c r="K3789" s="372"/>
    </row>
    <row r="3790" ht="23.25">
      <c r="K3790" s="372"/>
    </row>
    <row r="3791" ht="23.25">
      <c r="K3791" s="372"/>
    </row>
    <row r="3792" ht="23.25">
      <c r="K3792" s="372"/>
    </row>
    <row r="3793" ht="23.25">
      <c r="K3793" s="372"/>
    </row>
    <row r="3794" ht="23.25">
      <c r="K3794" s="372"/>
    </row>
    <row r="3795" ht="23.25">
      <c r="K3795" s="372"/>
    </row>
    <row r="3796" ht="23.25">
      <c r="K3796" s="372"/>
    </row>
    <row r="3797" ht="23.25">
      <c r="K3797" s="372"/>
    </row>
    <row r="3798" ht="23.25">
      <c r="K3798" s="372"/>
    </row>
    <row r="3799" ht="23.25">
      <c r="K3799" s="372"/>
    </row>
    <row r="3800" ht="23.25">
      <c r="K3800" s="372"/>
    </row>
    <row r="3801" ht="23.25">
      <c r="K3801" s="372"/>
    </row>
    <row r="3802" ht="23.25">
      <c r="K3802" s="372"/>
    </row>
    <row r="3803" ht="23.25">
      <c r="K3803" s="372"/>
    </row>
    <row r="3804" ht="23.25">
      <c r="K3804" s="372"/>
    </row>
    <row r="3805" ht="23.25">
      <c r="K3805" s="372"/>
    </row>
    <row r="3806" ht="23.25">
      <c r="K3806" s="372"/>
    </row>
    <row r="3807" ht="23.25">
      <c r="K3807" s="372"/>
    </row>
    <row r="3808" ht="23.25">
      <c r="K3808" s="372"/>
    </row>
    <row r="3809" ht="23.25">
      <c r="K3809" s="372"/>
    </row>
    <row r="3810" ht="23.25">
      <c r="K3810" s="372"/>
    </row>
    <row r="3811" ht="23.25">
      <c r="K3811" s="372"/>
    </row>
    <row r="3812" ht="23.25">
      <c r="K3812" s="372"/>
    </row>
    <row r="3813" ht="23.25">
      <c r="K3813" s="372"/>
    </row>
    <row r="3814" ht="23.25">
      <c r="K3814" s="372"/>
    </row>
    <row r="3815" ht="23.25">
      <c r="K3815" s="372"/>
    </row>
    <row r="3816" ht="23.25">
      <c r="K3816" s="372"/>
    </row>
    <row r="3817" ht="23.25">
      <c r="K3817" s="372"/>
    </row>
    <row r="3818" ht="23.25">
      <c r="K3818" s="372"/>
    </row>
    <row r="3819" ht="23.25">
      <c r="K3819" s="372"/>
    </row>
    <row r="3820" ht="23.25">
      <c r="K3820" s="372"/>
    </row>
    <row r="3821" ht="23.25">
      <c r="K3821" s="372"/>
    </row>
    <row r="3822" ht="23.25">
      <c r="K3822" s="372"/>
    </row>
    <row r="3823" ht="23.25">
      <c r="K3823" s="372"/>
    </row>
    <row r="3824" ht="23.25">
      <c r="K3824" s="372"/>
    </row>
    <row r="3825" ht="23.25">
      <c r="K3825" s="372"/>
    </row>
    <row r="3826" ht="23.25">
      <c r="K3826" s="372"/>
    </row>
    <row r="3827" ht="23.25">
      <c r="K3827" s="372"/>
    </row>
    <row r="3828" ht="23.25">
      <c r="K3828" s="372"/>
    </row>
    <row r="3829" ht="23.25">
      <c r="K3829" s="372"/>
    </row>
    <row r="3830" ht="23.25">
      <c r="K3830" s="372"/>
    </row>
    <row r="3831" ht="23.25">
      <c r="K3831" s="372"/>
    </row>
    <row r="3832" ht="23.25">
      <c r="K3832" s="372"/>
    </row>
    <row r="3833" ht="23.25">
      <c r="K3833" s="372"/>
    </row>
    <row r="3834" ht="23.25">
      <c r="K3834" s="372"/>
    </row>
    <row r="3835" ht="23.25">
      <c r="K3835" s="372"/>
    </row>
    <row r="3836" ht="23.25">
      <c r="K3836" s="372"/>
    </row>
    <row r="3837" ht="23.25">
      <c r="K3837" s="372"/>
    </row>
    <row r="3838" ht="23.25">
      <c r="K3838" s="372"/>
    </row>
    <row r="3839" ht="23.25">
      <c r="K3839" s="372"/>
    </row>
    <row r="3840" ht="23.25">
      <c r="K3840" s="372"/>
    </row>
    <row r="3841" ht="23.25">
      <c r="K3841" s="372"/>
    </row>
    <row r="3842" ht="23.25">
      <c r="K3842" s="372"/>
    </row>
    <row r="3843" ht="23.25">
      <c r="K3843" s="372"/>
    </row>
    <row r="3844" ht="23.25">
      <c r="K3844" s="372"/>
    </row>
    <row r="3845" ht="23.25">
      <c r="K3845" s="372"/>
    </row>
    <row r="3846" ht="23.25">
      <c r="K3846" s="372"/>
    </row>
    <row r="3847" ht="23.25">
      <c r="K3847" s="372"/>
    </row>
    <row r="3848" ht="23.25">
      <c r="K3848" s="372"/>
    </row>
    <row r="3849" ht="23.25">
      <c r="K3849" s="372"/>
    </row>
    <row r="3850" ht="23.25">
      <c r="K3850" s="372"/>
    </row>
    <row r="3851" ht="23.25">
      <c r="K3851" s="372"/>
    </row>
    <row r="3852" ht="23.25">
      <c r="K3852" s="372"/>
    </row>
    <row r="3853" ht="23.25">
      <c r="K3853" s="372"/>
    </row>
    <row r="3854" ht="23.25">
      <c r="K3854" s="372"/>
    </row>
    <row r="3855" ht="23.25">
      <c r="K3855" s="372"/>
    </row>
    <row r="3856" ht="23.25">
      <c r="K3856" s="372"/>
    </row>
    <row r="3857" ht="23.25">
      <c r="K3857" s="372"/>
    </row>
    <row r="3858" ht="23.25">
      <c r="K3858" s="372"/>
    </row>
    <row r="3859" ht="23.25">
      <c r="K3859" s="372"/>
    </row>
    <row r="3860" ht="23.25">
      <c r="K3860" s="372"/>
    </row>
    <row r="3861" ht="23.25">
      <c r="K3861" s="372"/>
    </row>
    <row r="3862" ht="23.25">
      <c r="K3862" s="372"/>
    </row>
    <row r="3863" ht="23.25">
      <c r="K3863" s="372"/>
    </row>
    <row r="3864" ht="23.25">
      <c r="K3864" s="372"/>
    </row>
    <row r="3865" ht="23.25">
      <c r="K3865" s="372"/>
    </row>
    <row r="3866" ht="23.25">
      <c r="K3866" s="372"/>
    </row>
    <row r="3867" ht="23.25">
      <c r="K3867" s="372"/>
    </row>
    <row r="3868" ht="23.25">
      <c r="K3868" s="372"/>
    </row>
    <row r="3869" ht="23.25">
      <c r="K3869" s="372"/>
    </row>
    <row r="3870" ht="23.25">
      <c r="K3870" s="372"/>
    </row>
    <row r="3871" ht="23.25">
      <c r="K3871" s="372"/>
    </row>
    <row r="3872" ht="23.25">
      <c r="K3872" s="372"/>
    </row>
    <row r="3873" ht="23.25">
      <c r="K3873" s="372"/>
    </row>
    <row r="3874" ht="23.25">
      <c r="K3874" s="372"/>
    </row>
    <row r="3875" ht="23.25">
      <c r="K3875" s="372"/>
    </row>
    <row r="3876" ht="23.25">
      <c r="K3876" s="372"/>
    </row>
    <row r="3877" ht="23.25">
      <c r="K3877" s="372"/>
    </row>
    <row r="3878" ht="23.25">
      <c r="K3878" s="372"/>
    </row>
    <row r="3879" ht="23.25">
      <c r="K3879" s="372"/>
    </row>
    <row r="3880" ht="23.25">
      <c r="K3880" s="372"/>
    </row>
    <row r="3881" ht="23.25">
      <c r="K3881" s="372"/>
    </row>
    <row r="3882" ht="23.25">
      <c r="K3882" s="372"/>
    </row>
    <row r="3883" ht="23.25">
      <c r="K3883" s="372"/>
    </row>
    <row r="3884" ht="23.25">
      <c r="K3884" s="372"/>
    </row>
    <row r="3885" ht="23.25">
      <c r="K3885" s="372"/>
    </row>
    <row r="3886" ht="23.25">
      <c r="K3886" s="372"/>
    </row>
    <row r="3887" ht="23.25">
      <c r="K3887" s="372"/>
    </row>
    <row r="3888" ht="23.25">
      <c r="K3888" s="372"/>
    </row>
    <row r="3889" ht="23.25">
      <c r="K3889" s="372"/>
    </row>
    <row r="3890" ht="23.25">
      <c r="K3890" s="372"/>
    </row>
    <row r="3891" ht="23.25">
      <c r="K3891" s="372"/>
    </row>
    <row r="3892" ht="23.25">
      <c r="K3892" s="372"/>
    </row>
    <row r="3893" ht="23.25">
      <c r="K3893" s="372"/>
    </row>
    <row r="3894" ht="23.25">
      <c r="K3894" s="372"/>
    </row>
    <row r="3895" ht="23.25">
      <c r="K3895" s="372"/>
    </row>
    <row r="3896" ht="23.25">
      <c r="K3896" s="372"/>
    </row>
    <row r="3897" ht="23.25">
      <c r="K3897" s="372"/>
    </row>
    <row r="3898" ht="23.25">
      <c r="K3898" s="372"/>
    </row>
    <row r="3899" ht="23.25">
      <c r="K3899" s="372"/>
    </row>
    <row r="3900" ht="23.25">
      <c r="K3900" s="372"/>
    </row>
    <row r="3901" ht="23.25">
      <c r="K3901" s="372"/>
    </row>
    <row r="3902" ht="23.25">
      <c r="K3902" s="372"/>
    </row>
    <row r="3903" ht="23.25">
      <c r="K3903" s="372"/>
    </row>
    <row r="3904" ht="23.25">
      <c r="K3904" s="372"/>
    </row>
    <row r="3905" ht="23.25">
      <c r="K3905" s="372"/>
    </row>
    <row r="3906" ht="23.25">
      <c r="K3906" s="372"/>
    </row>
    <row r="3907" ht="23.25">
      <c r="K3907" s="372"/>
    </row>
    <row r="3908" ht="23.25">
      <c r="K3908" s="372"/>
    </row>
    <row r="3909" ht="23.25">
      <c r="K3909" s="372"/>
    </row>
    <row r="3910" ht="23.25">
      <c r="K3910" s="372"/>
    </row>
    <row r="3911" ht="23.25">
      <c r="K3911" s="372"/>
    </row>
    <row r="3912" ht="23.25">
      <c r="K3912" s="372"/>
    </row>
    <row r="3913" ht="23.25">
      <c r="K3913" s="372"/>
    </row>
    <row r="3914" ht="23.25">
      <c r="K3914" s="372"/>
    </row>
    <row r="3915" ht="23.25">
      <c r="K3915" s="372"/>
    </row>
    <row r="3916" ht="23.25">
      <c r="K3916" s="372"/>
    </row>
    <row r="3917" ht="23.25">
      <c r="K3917" s="372"/>
    </row>
    <row r="3918" ht="23.25">
      <c r="K3918" s="372"/>
    </row>
    <row r="3919" ht="23.25">
      <c r="K3919" s="372"/>
    </row>
    <row r="3920" ht="23.25">
      <c r="K3920" s="372"/>
    </row>
    <row r="3921" ht="23.25">
      <c r="K3921" s="372"/>
    </row>
    <row r="3922" ht="23.25">
      <c r="K3922" s="372"/>
    </row>
    <row r="3923" ht="23.25">
      <c r="K3923" s="372"/>
    </row>
    <row r="3924" ht="23.25">
      <c r="K3924" s="372"/>
    </row>
    <row r="3925" ht="23.25">
      <c r="K3925" s="372"/>
    </row>
    <row r="3926" ht="23.25">
      <c r="K3926" s="372"/>
    </row>
    <row r="3927" ht="23.25">
      <c r="K3927" s="372"/>
    </row>
    <row r="3928" ht="23.25">
      <c r="K3928" s="372"/>
    </row>
    <row r="3929" ht="23.25">
      <c r="K3929" s="372"/>
    </row>
    <row r="3930" ht="23.25">
      <c r="K3930" s="372"/>
    </row>
    <row r="3931" ht="23.25">
      <c r="K3931" s="372"/>
    </row>
    <row r="3932" ht="23.25">
      <c r="K3932" s="372"/>
    </row>
    <row r="3933" ht="23.25">
      <c r="K3933" s="372"/>
    </row>
    <row r="3934" ht="23.25">
      <c r="K3934" s="372"/>
    </row>
    <row r="3935" ht="23.25">
      <c r="K3935" s="372"/>
    </row>
    <row r="3936" ht="23.25">
      <c r="K3936" s="372"/>
    </row>
    <row r="3937" ht="23.25">
      <c r="K3937" s="372"/>
    </row>
    <row r="3938" ht="23.25">
      <c r="K3938" s="372"/>
    </row>
    <row r="3939" ht="23.25">
      <c r="K3939" s="372"/>
    </row>
    <row r="3940" ht="23.25">
      <c r="K3940" s="372"/>
    </row>
    <row r="3941" ht="23.25">
      <c r="K3941" s="372"/>
    </row>
    <row r="3942" ht="23.25">
      <c r="K3942" s="372"/>
    </row>
    <row r="3943" ht="23.25">
      <c r="K3943" s="372"/>
    </row>
    <row r="3944" ht="23.25">
      <c r="K3944" s="372"/>
    </row>
    <row r="3945" ht="23.25">
      <c r="K3945" s="372"/>
    </row>
    <row r="3946" ht="23.25">
      <c r="K3946" s="372"/>
    </row>
    <row r="3947" ht="23.25">
      <c r="K3947" s="372"/>
    </row>
    <row r="3948" ht="23.25">
      <c r="K3948" s="372"/>
    </row>
    <row r="3949" ht="23.25">
      <c r="K3949" s="372"/>
    </row>
    <row r="3950" ht="23.25">
      <c r="K3950" s="372"/>
    </row>
    <row r="3951" ht="23.25">
      <c r="K3951" s="372"/>
    </row>
    <row r="3952" ht="23.25">
      <c r="K3952" s="372"/>
    </row>
    <row r="3953" ht="23.25">
      <c r="K3953" s="372"/>
    </row>
    <row r="3954" ht="23.25">
      <c r="K3954" s="372"/>
    </row>
    <row r="3955" ht="23.25">
      <c r="K3955" s="372"/>
    </row>
    <row r="3956" ht="23.25">
      <c r="K3956" s="372"/>
    </row>
    <row r="3957" ht="23.25">
      <c r="K3957" s="372"/>
    </row>
    <row r="3958" ht="23.25">
      <c r="K3958" s="372"/>
    </row>
    <row r="3959" ht="23.25">
      <c r="K3959" s="372"/>
    </row>
    <row r="3960" ht="23.25">
      <c r="K3960" s="372"/>
    </row>
    <row r="3961" ht="23.25">
      <c r="K3961" s="372"/>
    </row>
    <row r="3962" ht="23.25">
      <c r="K3962" s="372"/>
    </row>
    <row r="3963" ht="23.25">
      <c r="K3963" s="372"/>
    </row>
    <row r="3964" ht="23.25">
      <c r="K3964" s="372"/>
    </row>
    <row r="3965" ht="23.25">
      <c r="K3965" s="372"/>
    </row>
    <row r="3966" ht="23.25">
      <c r="K3966" s="372"/>
    </row>
    <row r="3967" ht="23.25">
      <c r="K3967" s="372"/>
    </row>
    <row r="3968" ht="23.25">
      <c r="K3968" s="372"/>
    </row>
    <row r="3969" ht="23.25">
      <c r="K3969" s="372"/>
    </row>
    <row r="3970" ht="23.25">
      <c r="K3970" s="372"/>
    </row>
    <row r="3971" ht="23.25">
      <c r="K3971" s="372"/>
    </row>
    <row r="3972" ht="23.25">
      <c r="K3972" s="372"/>
    </row>
    <row r="3973" ht="23.25">
      <c r="K3973" s="372"/>
    </row>
    <row r="3974" ht="23.25">
      <c r="K3974" s="372"/>
    </row>
    <row r="3975" ht="23.25">
      <c r="K3975" s="372"/>
    </row>
    <row r="3976" ht="23.25">
      <c r="K3976" s="372"/>
    </row>
    <row r="3977" ht="23.25">
      <c r="K3977" s="372"/>
    </row>
    <row r="3978" ht="23.25">
      <c r="K3978" s="372"/>
    </row>
    <row r="3979" ht="23.25">
      <c r="K3979" s="372"/>
    </row>
    <row r="3980" ht="23.25">
      <c r="K3980" s="372"/>
    </row>
    <row r="3981" ht="23.25">
      <c r="K3981" s="372"/>
    </row>
    <row r="3982" ht="23.25">
      <c r="K3982" s="372"/>
    </row>
    <row r="3983" ht="23.25">
      <c r="K3983" s="372"/>
    </row>
    <row r="3984" ht="23.25">
      <c r="K3984" s="372"/>
    </row>
    <row r="3985" ht="23.25">
      <c r="K3985" s="372"/>
    </row>
    <row r="3986" ht="23.25">
      <c r="K3986" s="372"/>
    </row>
    <row r="3987" ht="23.25">
      <c r="K3987" s="372"/>
    </row>
    <row r="3988" ht="23.25">
      <c r="K3988" s="372"/>
    </row>
    <row r="3989" ht="23.25">
      <c r="K3989" s="372"/>
    </row>
    <row r="3990" ht="23.25">
      <c r="K3990" s="372"/>
    </row>
    <row r="3991" ht="23.25">
      <c r="K3991" s="372"/>
    </row>
    <row r="3992" ht="23.25">
      <c r="K3992" s="372"/>
    </row>
    <row r="3993" ht="23.25">
      <c r="K3993" s="372"/>
    </row>
    <row r="3994" ht="23.25">
      <c r="K3994" s="372"/>
    </row>
    <row r="3995" ht="23.25">
      <c r="K3995" s="372"/>
    </row>
    <row r="3996" ht="23.25">
      <c r="K3996" s="372"/>
    </row>
    <row r="3997" ht="23.25">
      <c r="K3997" s="372"/>
    </row>
    <row r="3998" ht="23.25">
      <c r="K3998" s="372"/>
    </row>
    <row r="3999" ht="23.25">
      <c r="K3999" s="372"/>
    </row>
    <row r="4000" ht="23.25">
      <c r="K4000" s="372"/>
    </row>
    <row r="4001" ht="23.25">
      <c r="K4001" s="372"/>
    </row>
    <row r="4002" ht="23.25">
      <c r="K4002" s="372"/>
    </row>
    <row r="4003" ht="23.25">
      <c r="K4003" s="372"/>
    </row>
    <row r="4004" ht="23.25">
      <c r="K4004" s="372"/>
    </row>
    <row r="4005" ht="23.25">
      <c r="K4005" s="372"/>
    </row>
    <row r="4006" ht="23.25">
      <c r="K4006" s="372"/>
    </row>
    <row r="4007" ht="23.25">
      <c r="K4007" s="372"/>
    </row>
    <row r="4008" ht="23.25">
      <c r="K4008" s="372"/>
    </row>
    <row r="4009" ht="23.25">
      <c r="K4009" s="372"/>
    </row>
    <row r="4010" ht="23.25">
      <c r="K4010" s="372"/>
    </row>
    <row r="4011" ht="23.25">
      <c r="K4011" s="372"/>
    </row>
    <row r="4012" ht="23.25">
      <c r="K4012" s="372"/>
    </row>
    <row r="4013" ht="23.25">
      <c r="K4013" s="372"/>
    </row>
    <row r="4014" ht="23.25">
      <c r="K4014" s="372"/>
    </row>
    <row r="4015" ht="23.25">
      <c r="K4015" s="372"/>
    </row>
    <row r="4016" ht="23.25">
      <c r="K4016" s="372"/>
    </row>
    <row r="4017" ht="23.25">
      <c r="K4017" s="372"/>
    </row>
    <row r="4018" ht="23.25">
      <c r="K4018" s="372"/>
    </row>
    <row r="4019" ht="23.25">
      <c r="K4019" s="372"/>
    </row>
    <row r="4020" ht="23.25">
      <c r="K4020" s="372"/>
    </row>
    <row r="4021" ht="23.25">
      <c r="K4021" s="372"/>
    </row>
    <row r="4022" ht="23.25">
      <c r="K4022" s="372"/>
    </row>
    <row r="4023" ht="23.25">
      <c r="K4023" s="372"/>
    </row>
    <row r="4024" ht="23.25">
      <c r="K4024" s="372"/>
    </row>
    <row r="4025" ht="23.25">
      <c r="K4025" s="372"/>
    </row>
    <row r="4026" ht="23.25">
      <c r="K4026" s="372"/>
    </row>
    <row r="4027" ht="23.25">
      <c r="K4027" s="372"/>
    </row>
    <row r="4028" ht="23.25">
      <c r="K4028" s="372"/>
    </row>
    <row r="4029" ht="23.25">
      <c r="K4029" s="372"/>
    </row>
    <row r="4030" ht="23.25">
      <c r="K4030" s="372"/>
    </row>
    <row r="4031" ht="23.25">
      <c r="K4031" s="372"/>
    </row>
    <row r="4032" ht="23.25">
      <c r="K4032" s="372"/>
    </row>
    <row r="4033" ht="23.25">
      <c r="K4033" s="372"/>
    </row>
    <row r="4034" ht="23.25">
      <c r="K4034" s="372"/>
    </row>
    <row r="4035" ht="23.25">
      <c r="K4035" s="372"/>
    </row>
    <row r="4036" ht="23.25">
      <c r="K4036" s="372"/>
    </row>
    <row r="4037" ht="23.25">
      <c r="K4037" s="372"/>
    </row>
    <row r="4038" ht="23.25">
      <c r="K4038" s="372"/>
    </row>
    <row r="4039" ht="23.25">
      <c r="K4039" s="372"/>
    </row>
    <row r="4040" ht="23.25">
      <c r="K4040" s="372"/>
    </row>
    <row r="4041" ht="23.25">
      <c r="K4041" s="372"/>
    </row>
    <row r="4042" ht="23.25">
      <c r="K4042" s="372"/>
    </row>
    <row r="4043" ht="23.25">
      <c r="K4043" s="372"/>
    </row>
    <row r="4044" ht="23.25">
      <c r="K4044" s="372"/>
    </row>
    <row r="4045" ht="23.25">
      <c r="K4045" s="372"/>
    </row>
    <row r="4046" ht="23.25">
      <c r="K4046" s="372"/>
    </row>
    <row r="4047" ht="23.25">
      <c r="K4047" s="372"/>
    </row>
    <row r="4048" ht="23.25">
      <c r="K4048" s="372"/>
    </row>
    <row r="4049" ht="23.25">
      <c r="K4049" s="372"/>
    </row>
    <row r="4050" ht="23.25">
      <c r="K4050" s="372"/>
    </row>
    <row r="4051" ht="23.25">
      <c r="K4051" s="372"/>
    </row>
    <row r="4052" ht="23.25">
      <c r="K4052" s="372"/>
    </row>
    <row r="4053" ht="23.25">
      <c r="K4053" s="372"/>
    </row>
    <row r="4054" ht="23.25">
      <c r="K4054" s="372"/>
    </row>
    <row r="4055" ht="23.25">
      <c r="K4055" s="372"/>
    </row>
    <row r="4056" ht="23.25">
      <c r="K4056" s="372"/>
    </row>
    <row r="4057" ht="23.25">
      <c r="K4057" s="372"/>
    </row>
    <row r="4058" ht="23.25">
      <c r="K4058" s="372"/>
    </row>
    <row r="4059" ht="23.25">
      <c r="K4059" s="372"/>
    </row>
    <row r="4060" ht="23.25">
      <c r="K4060" s="372"/>
    </row>
    <row r="4061" ht="23.25">
      <c r="K4061" s="372"/>
    </row>
    <row r="4062" ht="23.25">
      <c r="K4062" s="372"/>
    </row>
    <row r="4063" ht="23.25">
      <c r="K4063" s="372"/>
    </row>
    <row r="4064" ht="23.25">
      <c r="K4064" s="372"/>
    </row>
    <row r="4065" ht="23.25">
      <c r="K4065" s="372"/>
    </row>
    <row r="4066" ht="23.25">
      <c r="K4066" s="372"/>
    </row>
    <row r="4067" ht="23.25">
      <c r="K4067" s="372"/>
    </row>
    <row r="4068" ht="23.25">
      <c r="K4068" s="372"/>
    </row>
    <row r="4069" ht="23.25">
      <c r="K4069" s="372"/>
    </row>
    <row r="4070" ht="23.25">
      <c r="K4070" s="372"/>
    </row>
    <row r="4071" ht="23.25">
      <c r="K4071" s="372"/>
    </row>
    <row r="4072" ht="23.25">
      <c r="K4072" s="372"/>
    </row>
    <row r="4073" ht="23.25">
      <c r="K4073" s="372"/>
    </row>
    <row r="4074" ht="23.25">
      <c r="K4074" s="372"/>
    </row>
    <row r="4075" ht="23.25">
      <c r="K4075" s="372"/>
    </row>
    <row r="4076" ht="23.25">
      <c r="K4076" s="372"/>
    </row>
    <row r="4077" ht="23.25">
      <c r="K4077" s="372"/>
    </row>
    <row r="4078" ht="23.25">
      <c r="K4078" s="372"/>
    </row>
    <row r="4079" ht="23.25">
      <c r="K4079" s="372"/>
    </row>
    <row r="4080" ht="23.25">
      <c r="K4080" s="372"/>
    </row>
    <row r="4081" ht="23.25">
      <c r="K4081" s="372"/>
    </row>
    <row r="4082" ht="23.25">
      <c r="K4082" s="372"/>
    </row>
    <row r="4083" ht="23.25">
      <c r="K4083" s="372"/>
    </row>
    <row r="4084" ht="23.25">
      <c r="K4084" s="372"/>
    </row>
    <row r="4085" ht="23.25">
      <c r="K4085" s="372"/>
    </row>
    <row r="4086" ht="23.25">
      <c r="K4086" s="372"/>
    </row>
    <row r="4087" ht="23.25">
      <c r="K4087" s="372"/>
    </row>
    <row r="4088" ht="23.25">
      <c r="K4088" s="372"/>
    </row>
    <row r="4089" ht="23.25">
      <c r="K4089" s="372"/>
    </row>
    <row r="4090" ht="23.25">
      <c r="K4090" s="372"/>
    </row>
    <row r="4091" ht="23.25">
      <c r="K4091" s="372"/>
    </row>
    <row r="4092" ht="23.25">
      <c r="K4092" s="372"/>
    </row>
    <row r="4093" ht="23.25">
      <c r="K4093" s="372"/>
    </row>
    <row r="4094" ht="23.25">
      <c r="K4094" s="372"/>
    </row>
    <row r="4095" ht="23.25">
      <c r="K4095" s="372"/>
    </row>
    <row r="4096" ht="23.25">
      <c r="K4096" s="372"/>
    </row>
    <row r="4097" ht="23.25">
      <c r="K4097" s="372"/>
    </row>
    <row r="4098" ht="23.25">
      <c r="K4098" s="372"/>
    </row>
    <row r="4099" ht="23.25">
      <c r="K4099" s="372"/>
    </row>
    <row r="4100" ht="23.25">
      <c r="K4100" s="372"/>
    </row>
    <row r="4101" ht="23.25">
      <c r="K4101" s="372"/>
    </row>
    <row r="4102" ht="23.25">
      <c r="K4102" s="372"/>
    </row>
    <row r="4103" ht="23.25">
      <c r="K4103" s="372"/>
    </row>
    <row r="4104" ht="23.25">
      <c r="K4104" s="372"/>
    </row>
    <row r="4105" ht="23.25">
      <c r="K4105" s="372"/>
    </row>
    <row r="4106" ht="23.25">
      <c r="K4106" s="372"/>
    </row>
    <row r="4107" ht="23.25">
      <c r="K4107" s="372"/>
    </row>
    <row r="4108" ht="23.25">
      <c r="K4108" s="372"/>
    </row>
    <row r="4109" ht="23.25">
      <c r="K4109" s="372"/>
    </row>
    <row r="4110" ht="23.25">
      <c r="K4110" s="372"/>
    </row>
    <row r="4111" ht="23.25">
      <c r="K4111" s="372"/>
    </row>
    <row r="4112" ht="23.25">
      <c r="K4112" s="372"/>
    </row>
    <row r="4113" ht="23.25">
      <c r="K4113" s="372"/>
    </row>
    <row r="4114" ht="23.25">
      <c r="K4114" s="372"/>
    </row>
    <row r="4115" ht="23.25">
      <c r="K4115" s="372"/>
    </row>
    <row r="4116" ht="23.25">
      <c r="K4116" s="372"/>
    </row>
    <row r="4117" ht="23.25">
      <c r="K4117" s="372"/>
    </row>
    <row r="4118" ht="23.25">
      <c r="K4118" s="372"/>
    </row>
    <row r="4119" ht="23.25">
      <c r="K4119" s="372"/>
    </row>
    <row r="4120" ht="23.25">
      <c r="K4120" s="372"/>
    </row>
    <row r="4121" ht="23.25">
      <c r="K4121" s="372"/>
    </row>
    <row r="4122" ht="23.25">
      <c r="K4122" s="372"/>
    </row>
    <row r="4123" ht="23.25">
      <c r="K4123" s="372"/>
    </row>
    <row r="4124" ht="23.25">
      <c r="K4124" s="372"/>
    </row>
    <row r="4125" ht="23.25">
      <c r="K4125" s="372"/>
    </row>
    <row r="4126" ht="23.25">
      <c r="K4126" s="372"/>
    </row>
    <row r="4127" ht="23.25">
      <c r="K4127" s="372"/>
    </row>
    <row r="4128" ht="23.25">
      <c r="K4128" s="372"/>
    </row>
    <row r="4129" ht="23.25">
      <c r="K4129" s="372"/>
    </row>
    <row r="4130" ht="23.25">
      <c r="K4130" s="372"/>
    </row>
    <row r="4131" ht="23.25">
      <c r="K4131" s="372"/>
    </row>
    <row r="4132" ht="23.25">
      <c r="K4132" s="372"/>
    </row>
    <row r="4133" ht="23.25">
      <c r="K4133" s="372"/>
    </row>
    <row r="4134" ht="23.25">
      <c r="K4134" s="372"/>
    </row>
    <row r="4135" ht="23.25">
      <c r="K4135" s="372"/>
    </row>
    <row r="4136" ht="23.25">
      <c r="K4136" s="372"/>
    </row>
    <row r="4137" ht="23.25">
      <c r="K4137" s="372"/>
    </row>
    <row r="4138" ht="23.25">
      <c r="K4138" s="372"/>
    </row>
    <row r="4139" ht="23.25">
      <c r="K4139" s="372"/>
    </row>
    <row r="4140" ht="23.25">
      <c r="K4140" s="372"/>
    </row>
    <row r="4141" ht="23.25">
      <c r="K4141" s="372"/>
    </row>
    <row r="4142" ht="23.25">
      <c r="K4142" s="372"/>
    </row>
    <row r="4143" ht="23.25">
      <c r="K4143" s="372"/>
    </row>
    <row r="4144" ht="23.25">
      <c r="K4144" s="372"/>
    </row>
    <row r="4145" ht="23.25">
      <c r="K4145" s="372"/>
    </row>
    <row r="4146" ht="23.25">
      <c r="K4146" s="372"/>
    </row>
    <row r="4147" ht="23.25">
      <c r="K4147" s="372"/>
    </row>
    <row r="4148" ht="23.25">
      <c r="K4148" s="372"/>
    </row>
    <row r="4149" ht="23.25">
      <c r="K4149" s="372"/>
    </row>
    <row r="4150" ht="23.25">
      <c r="K4150" s="372"/>
    </row>
    <row r="4151" ht="23.25">
      <c r="K4151" s="372"/>
    </row>
    <row r="4152" ht="23.25">
      <c r="K4152" s="372"/>
    </row>
    <row r="4153" ht="23.25">
      <c r="K4153" s="372"/>
    </row>
    <row r="4154" ht="23.25">
      <c r="K4154" s="372"/>
    </row>
    <row r="4155" ht="23.25">
      <c r="K4155" s="372"/>
    </row>
    <row r="4156" ht="23.25">
      <c r="K4156" s="372"/>
    </row>
    <row r="4157" ht="23.25">
      <c r="K4157" s="372"/>
    </row>
    <row r="4158" ht="23.25">
      <c r="K4158" s="372"/>
    </row>
    <row r="4159" ht="23.25">
      <c r="K4159" s="372"/>
    </row>
    <row r="4160" ht="23.25">
      <c r="K4160" s="372"/>
    </row>
    <row r="4161" ht="23.25">
      <c r="K4161" s="372"/>
    </row>
    <row r="4162" ht="23.25">
      <c r="K4162" s="372"/>
    </row>
    <row r="4163" ht="23.25">
      <c r="K4163" s="372"/>
    </row>
    <row r="4164" ht="23.25">
      <c r="K4164" s="372"/>
    </row>
    <row r="4165" ht="23.25">
      <c r="K4165" s="372"/>
    </row>
    <row r="4166" ht="23.25">
      <c r="K4166" s="372"/>
    </row>
    <row r="4167" ht="23.25">
      <c r="K4167" s="372"/>
    </row>
    <row r="4168" ht="23.25">
      <c r="K4168" s="372"/>
    </row>
    <row r="4169" ht="23.25">
      <c r="K4169" s="372"/>
    </row>
    <row r="4170" ht="23.25">
      <c r="K4170" s="372"/>
    </row>
    <row r="4171" ht="23.25">
      <c r="K4171" s="372"/>
    </row>
    <row r="4172" ht="23.25">
      <c r="K4172" s="372"/>
    </row>
    <row r="4173" ht="23.25">
      <c r="K4173" s="372"/>
    </row>
    <row r="4174" ht="23.25">
      <c r="K4174" s="372"/>
    </row>
    <row r="4175" ht="23.25">
      <c r="K4175" s="372"/>
    </row>
    <row r="4176" ht="23.25">
      <c r="K4176" s="372"/>
    </row>
    <row r="4177" ht="23.25">
      <c r="K4177" s="372"/>
    </row>
    <row r="4178" ht="23.25">
      <c r="K4178" s="372"/>
    </row>
    <row r="4179" ht="23.25">
      <c r="K4179" s="372"/>
    </row>
    <row r="4180" ht="23.25">
      <c r="K4180" s="372"/>
    </row>
    <row r="4181" ht="23.25">
      <c r="K4181" s="372"/>
    </row>
    <row r="4182" ht="23.25">
      <c r="K4182" s="372"/>
    </row>
    <row r="4183" ht="23.25">
      <c r="K4183" s="372"/>
    </row>
    <row r="4184" ht="23.25">
      <c r="K4184" s="372"/>
    </row>
    <row r="4185" ht="23.25">
      <c r="K4185" s="372"/>
    </row>
    <row r="4186" ht="23.25">
      <c r="K4186" s="372"/>
    </row>
    <row r="4187" ht="23.25">
      <c r="K4187" s="372"/>
    </row>
    <row r="4188" ht="23.25">
      <c r="K4188" s="372"/>
    </row>
    <row r="4189" ht="23.25">
      <c r="K4189" s="372"/>
    </row>
    <row r="4190" ht="23.25">
      <c r="K4190" s="372"/>
    </row>
    <row r="4191" ht="23.25">
      <c r="K4191" s="372"/>
    </row>
    <row r="4192" ht="23.25">
      <c r="K4192" s="372"/>
    </row>
    <row r="4193" ht="23.25">
      <c r="K4193" s="372"/>
    </row>
    <row r="4194" ht="23.25">
      <c r="K4194" s="372"/>
    </row>
    <row r="4195" ht="23.25">
      <c r="K4195" s="372"/>
    </row>
    <row r="4196" ht="23.25">
      <c r="K4196" s="372"/>
    </row>
    <row r="4197" ht="23.25">
      <c r="K4197" s="372"/>
    </row>
    <row r="4198" ht="23.25">
      <c r="K4198" s="372"/>
    </row>
    <row r="4199" ht="23.25">
      <c r="K4199" s="372"/>
    </row>
    <row r="4200" ht="23.25">
      <c r="K4200" s="372"/>
    </row>
    <row r="4201" ht="23.25">
      <c r="K4201" s="372"/>
    </row>
    <row r="4202" ht="23.25">
      <c r="K4202" s="372"/>
    </row>
    <row r="4203" ht="23.25">
      <c r="K4203" s="372"/>
    </row>
    <row r="4204" ht="23.25">
      <c r="K4204" s="372"/>
    </row>
    <row r="4205" ht="23.25">
      <c r="K4205" s="372"/>
    </row>
    <row r="4206" ht="23.25">
      <c r="K4206" s="372"/>
    </row>
    <row r="4207" ht="23.25">
      <c r="K4207" s="372"/>
    </row>
    <row r="4208" ht="23.25">
      <c r="K4208" s="372"/>
    </row>
    <row r="4209" ht="23.25">
      <c r="K4209" s="372"/>
    </row>
    <row r="4210" ht="23.25">
      <c r="K4210" s="372"/>
    </row>
    <row r="4211" ht="23.25">
      <c r="K4211" s="372"/>
    </row>
    <row r="4212" ht="23.25">
      <c r="K4212" s="372"/>
    </row>
    <row r="4213" ht="23.25">
      <c r="K4213" s="372"/>
    </row>
    <row r="4214" ht="23.25">
      <c r="K4214" s="372"/>
    </row>
    <row r="4215" ht="23.25">
      <c r="K4215" s="372"/>
    </row>
    <row r="4216" ht="23.25">
      <c r="K4216" s="372"/>
    </row>
    <row r="4217" ht="23.25">
      <c r="K4217" s="372"/>
    </row>
    <row r="4218" ht="23.25">
      <c r="K4218" s="372"/>
    </row>
    <row r="4219" ht="23.25">
      <c r="K4219" s="372"/>
    </row>
    <row r="4220" ht="23.25">
      <c r="K4220" s="372"/>
    </row>
    <row r="4221" ht="23.25">
      <c r="K4221" s="372"/>
    </row>
    <row r="4222" ht="23.25">
      <c r="K4222" s="372"/>
    </row>
    <row r="4223" ht="23.25">
      <c r="K4223" s="372"/>
    </row>
    <row r="4224" ht="23.25">
      <c r="K4224" s="372"/>
    </row>
    <row r="4225" ht="23.25">
      <c r="K4225" s="372"/>
    </row>
    <row r="4226" ht="23.25">
      <c r="K4226" s="372"/>
    </row>
    <row r="4227" ht="23.25">
      <c r="K4227" s="372"/>
    </row>
    <row r="4228" ht="23.25">
      <c r="K4228" s="372"/>
    </row>
    <row r="4229" ht="23.25">
      <c r="K4229" s="372"/>
    </row>
    <row r="4230" ht="23.25">
      <c r="K4230" s="372"/>
    </row>
    <row r="4231" ht="23.25">
      <c r="K4231" s="372"/>
    </row>
    <row r="4232" ht="23.25">
      <c r="K4232" s="372"/>
    </row>
    <row r="4233" ht="23.25">
      <c r="K4233" s="372"/>
    </row>
    <row r="4234" ht="23.25">
      <c r="K4234" s="372"/>
    </row>
    <row r="4235" ht="23.25">
      <c r="K4235" s="372"/>
    </row>
    <row r="4236" ht="23.25">
      <c r="K4236" s="372"/>
    </row>
    <row r="4237" ht="23.25">
      <c r="K4237" s="372"/>
    </row>
    <row r="4238" ht="23.25">
      <c r="K4238" s="372"/>
    </row>
    <row r="4239" ht="23.25">
      <c r="K4239" s="372"/>
    </row>
    <row r="4240" ht="23.25">
      <c r="K4240" s="372"/>
    </row>
    <row r="4241" ht="23.25">
      <c r="K4241" s="372"/>
    </row>
    <row r="4242" ht="23.25">
      <c r="K4242" s="372"/>
    </row>
    <row r="4243" ht="23.25">
      <c r="K4243" s="372"/>
    </row>
    <row r="4244" ht="23.25">
      <c r="K4244" s="372"/>
    </row>
    <row r="4245" ht="23.25">
      <c r="K4245" s="372"/>
    </row>
    <row r="4246" ht="23.25">
      <c r="K4246" s="372"/>
    </row>
    <row r="4247" ht="23.25">
      <c r="K4247" s="372"/>
    </row>
    <row r="4248" ht="23.25">
      <c r="K4248" s="372"/>
    </row>
    <row r="4249" ht="23.25">
      <c r="K4249" s="372"/>
    </row>
    <row r="4250" ht="23.25">
      <c r="K4250" s="372"/>
    </row>
    <row r="4251" ht="23.25">
      <c r="K4251" s="372"/>
    </row>
    <row r="4252" ht="23.25">
      <c r="K4252" s="372"/>
    </row>
    <row r="4253" ht="23.25">
      <c r="K4253" s="372"/>
    </row>
    <row r="4254" ht="23.25">
      <c r="K4254" s="372"/>
    </row>
    <row r="4255" ht="23.25">
      <c r="K4255" s="372"/>
    </row>
    <row r="4256" ht="23.25">
      <c r="K4256" s="372"/>
    </row>
    <row r="4257" ht="23.25">
      <c r="K4257" s="372"/>
    </row>
    <row r="4258" ht="23.25">
      <c r="K4258" s="372"/>
    </row>
    <row r="4259" ht="23.25">
      <c r="K4259" s="372"/>
    </row>
    <row r="4260" ht="23.25">
      <c r="K4260" s="372"/>
    </row>
    <row r="4261" ht="23.25">
      <c r="K4261" s="372"/>
    </row>
    <row r="4262" ht="23.25">
      <c r="K4262" s="372"/>
    </row>
    <row r="4263" ht="23.25">
      <c r="K4263" s="372"/>
    </row>
    <row r="4264" ht="23.25">
      <c r="K4264" s="372"/>
    </row>
    <row r="4265" ht="23.25">
      <c r="K4265" s="372"/>
    </row>
    <row r="4266" ht="23.25">
      <c r="K4266" s="372"/>
    </row>
    <row r="4267" ht="23.25">
      <c r="K4267" s="372"/>
    </row>
    <row r="4268" ht="23.25">
      <c r="K4268" s="372"/>
    </row>
    <row r="4269" ht="23.25">
      <c r="K4269" s="372"/>
    </row>
    <row r="4270" ht="23.25">
      <c r="K4270" s="372"/>
    </row>
    <row r="4271" ht="23.25">
      <c r="K4271" s="372"/>
    </row>
    <row r="4272" ht="23.25">
      <c r="K4272" s="372"/>
    </row>
    <row r="4273" ht="23.25">
      <c r="K4273" s="372"/>
    </row>
    <row r="4274" ht="23.25">
      <c r="K4274" s="372"/>
    </row>
    <row r="4275" ht="23.25">
      <c r="K4275" s="372"/>
    </row>
    <row r="4276" ht="23.25">
      <c r="K4276" s="372"/>
    </row>
    <row r="4277" ht="23.25">
      <c r="K4277" s="372"/>
    </row>
    <row r="4278" ht="23.25">
      <c r="K4278" s="372"/>
    </row>
    <row r="4279" ht="23.25">
      <c r="K4279" s="372"/>
    </row>
    <row r="4280" ht="23.25">
      <c r="K4280" s="372"/>
    </row>
    <row r="4281" ht="23.25">
      <c r="K4281" s="372"/>
    </row>
    <row r="4282" ht="23.25">
      <c r="K4282" s="372"/>
    </row>
    <row r="4283" ht="23.25">
      <c r="K4283" s="372"/>
    </row>
    <row r="4284" ht="23.25">
      <c r="K4284" s="372"/>
    </row>
    <row r="4285" ht="23.25">
      <c r="K4285" s="372"/>
    </row>
    <row r="4286" ht="23.25">
      <c r="K4286" s="372"/>
    </row>
    <row r="4287" ht="23.25">
      <c r="K4287" s="372"/>
    </row>
    <row r="4288" ht="23.25">
      <c r="K4288" s="372"/>
    </row>
    <row r="4289" ht="23.25">
      <c r="K4289" s="372"/>
    </row>
    <row r="4290" ht="23.25">
      <c r="K4290" s="372"/>
    </row>
    <row r="4291" ht="23.25">
      <c r="K4291" s="372"/>
    </row>
    <row r="4292" ht="23.25">
      <c r="K4292" s="372"/>
    </row>
    <row r="4293" ht="23.25">
      <c r="K4293" s="372"/>
    </row>
    <row r="4294" ht="23.25">
      <c r="K4294" s="372"/>
    </row>
    <row r="4295" ht="23.25">
      <c r="K4295" s="372"/>
    </row>
    <row r="4296" ht="23.25">
      <c r="K4296" s="372"/>
    </row>
    <row r="4297" ht="23.25">
      <c r="K4297" s="372"/>
    </row>
    <row r="4298" ht="23.25">
      <c r="K4298" s="372"/>
    </row>
    <row r="4299" ht="23.25">
      <c r="K4299" s="372"/>
    </row>
    <row r="4300" ht="23.25">
      <c r="K4300" s="372"/>
    </row>
    <row r="4301" ht="23.25">
      <c r="K4301" s="372"/>
    </row>
    <row r="4302" ht="23.25">
      <c r="K4302" s="372"/>
    </row>
    <row r="4303" ht="23.25">
      <c r="K4303" s="372"/>
    </row>
    <row r="4304" ht="23.25">
      <c r="K4304" s="372"/>
    </row>
    <row r="4305" ht="23.25">
      <c r="K4305" s="372"/>
    </row>
    <row r="4306" ht="23.25">
      <c r="K4306" s="372"/>
    </row>
    <row r="4307" ht="23.25">
      <c r="K4307" s="372"/>
    </row>
    <row r="4308" ht="23.25">
      <c r="K4308" s="372"/>
    </row>
    <row r="4309" ht="23.25">
      <c r="K4309" s="372"/>
    </row>
    <row r="4310" ht="23.25">
      <c r="K4310" s="372"/>
    </row>
    <row r="4311" ht="23.25">
      <c r="K4311" s="372"/>
    </row>
    <row r="4312" ht="23.25">
      <c r="K4312" s="372"/>
    </row>
    <row r="4313" ht="23.25">
      <c r="K4313" s="372"/>
    </row>
    <row r="4314" ht="23.25">
      <c r="K4314" s="372"/>
    </row>
    <row r="4315" ht="23.25">
      <c r="K4315" s="372"/>
    </row>
    <row r="4316" ht="23.25">
      <c r="K4316" s="372"/>
    </row>
    <row r="4317" ht="23.25">
      <c r="K4317" s="372"/>
    </row>
    <row r="4318" ht="23.25">
      <c r="K4318" s="372"/>
    </row>
    <row r="4319" ht="23.25">
      <c r="K4319" s="372"/>
    </row>
    <row r="4320" ht="23.25">
      <c r="K4320" s="372"/>
    </row>
    <row r="4321" ht="23.25">
      <c r="K4321" s="372"/>
    </row>
    <row r="4322" ht="23.25">
      <c r="K4322" s="372"/>
    </row>
    <row r="4323" ht="23.25">
      <c r="K4323" s="372"/>
    </row>
    <row r="4324" ht="23.25">
      <c r="K4324" s="372"/>
    </row>
    <row r="4325" ht="23.25">
      <c r="K4325" s="372"/>
    </row>
    <row r="4326" ht="23.25">
      <c r="K4326" s="372"/>
    </row>
    <row r="4327" ht="23.25">
      <c r="K4327" s="372"/>
    </row>
    <row r="4328" ht="23.25">
      <c r="K4328" s="372"/>
    </row>
    <row r="4329" ht="23.25">
      <c r="K4329" s="372"/>
    </row>
    <row r="4330" ht="23.25">
      <c r="K4330" s="372"/>
    </row>
    <row r="4331" ht="23.25">
      <c r="K4331" s="372"/>
    </row>
    <row r="4332" ht="23.25">
      <c r="K4332" s="372"/>
    </row>
    <row r="4333" ht="23.25">
      <c r="K4333" s="372"/>
    </row>
    <row r="4334" ht="23.25">
      <c r="K4334" s="372"/>
    </row>
    <row r="4335" ht="23.25">
      <c r="K4335" s="372"/>
    </row>
    <row r="4336" ht="23.25">
      <c r="K4336" s="372"/>
    </row>
    <row r="4337" ht="23.25">
      <c r="K4337" s="372"/>
    </row>
    <row r="4338" ht="23.25">
      <c r="K4338" s="372"/>
    </row>
    <row r="4339" ht="23.25">
      <c r="K4339" s="372"/>
    </row>
    <row r="4340" ht="23.25">
      <c r="K4340" s="372"/>
    </row>
    <row r="4341" ht="23.25">
      <c r="K4341" s="372"/>
    </row>
    <row r="4342" ht="23.25">
      <c r="K4342" s="372"/>
    </row>
    <row r="4343" ht="23.25">
      <c r="K4343" s="372"/>
    </row>
    <row r="4344" ht="23.25">
      <c r="K4344" s="372"/>
    </row>
    <row r="4345" ht="23.25">
      <c r="K4345" s="372"/>
    </row>
    <row r="4346" ht="23.25">
      <c r="K4346" s="372"/>
    </row>
    <row r="4347" ht="23.25">
      <c r="K4347" s="372"/>
    </row>
    <row r="4348" ht="23.25">
      <c r="K4348" s="372"/>
    </row>
    <row r="4349" ht="23.25">
      <c r="K4349" s="372"/>
    </row>
    <row r="4350" ht="23.25">
      <c r="K4350" s="372"/>
    </row>
    <row r="4351" ht="23.25">
      <c r="K4351" s="372"/>
    </row>
    <row r="4352" ht="23.25">
      <c r="K4352" s="372"/>
    </row>
    <row r="4353" ht="23.25">
      <c r="K4353" s="372"/>
    </row>
    <row r="4354" ht="23.25">
      <c r="K4354" s="372"/>
    </row>
    <row r="4355" ht="23.25">
      <c r="K4355" s="372"/>
    </row>
    <row r="4356" ht="23.25">
      <c r="K4356" s="372"/>
    </row>
    <row r="4357" ht="23.25">
      <c r="K4357" s="372"/>
    </row>
    <row r="4358" ht="23.25">
      <c r="K4358" s="372"/>
    </row>
    <row r="4359" ht="23.25">
      <c r="K4359" s="372"/>
    </row>
    <row r="4360" ht="23.25">
      <c r="K4360" s="372"/>
    </row>
    <row r="4361" ht="23.25">
      <c r="K4361" s="372"/>
    </row>
    <row r="4362" ht="23.25">
      <c r="K4362" s="372"/>
    </row>
    <row r="4363" ht="23.25">
      <c r="K4363" s="372"/>
    </row>
    <row r="4364" ht="23.25">
      <c r="K4364" s="372"/>
    </row>
    <row r="4365" ht="23.25">
      <c r="K4365" s="372"/>
    </row>
    <row r="4366" ht="23.25">
      <c r="K4366" s="372"/>
    </row>
    <row r="4367" ht="23.25">
      <c r="K4367" s="372"/>
    </row>
    <row r="4368" ht="23.25">
      <c r="K4368" s="372"/>
    </row>
    <row r="4369" ht="23.25">
      <c r="K4369" s="372"/>
    </row>
    <row r="4370" ht="23.25">
      <c r="K4370" s="372"/>
    </row>
    <row r="4371" ht="23.25">
      <c r="K4371" s="372"/>
    </row>
    <row r="4372" ht="23.25">
      <c r="K4372" s="372"/>
    </row>
    <row r="4373" ht="23.25">
      <c r="K4373" s="372"/>
    </row>
    <row r="4374" ht="23.25">
      <c r="K4374" s="372"/>
    </row>
    <row r="4375" ht="23.25">
      <c r="K4375" s="372"/>
    </row>
    <row r="4376" ht="23.25">
      <c r="K4376" s="372"/>
    </row>
    <row r="4377" ht="23.25">
      <c r="K4377" s="372"/>
    </row>
    <row r="4378" ht="23.25">
      <c r="K4378" s="372"/>
    </row>
    <row r="4379" ht="23.25">
      <c r="K4379" s="372"/>
    </row>
    <row r="4380" ht="23.25">
      <c r="K4380" s="372"/>
    </row>
    <row r="4381" ht="23.25">
      <c r="K4381" s="372"/>
    </row>
    <row r="4382" ht="23.25">
      <c r="K4382" s="372"/>
    </row>
    <row r="4383" ht="23.25">
      <c r="K4383" s="372"/>
    </row>
    <row r="4384" ht="23.25">
      <c r="K4384" s="372"/>
    </row>
    <row r="4385" ht="23.25">
      <c r="K4385" s="372"/>
    </row>
    <row r="4386" ht="23.25">
      <c r="K4386" s="372"/>
    </row>
    <row r="4387" ht="23.25">
      <c r="K4387" s="372"/>
    </row>
    <row r="4388" ht="23.25">
      <c r="K4388" s="372"/>
    </row>
    <row r="4389" ht="23.25">
      <c r="K4389" s="372"/>
    </row>
    <row r="4390" ht="23.25">
      <c r="K4390" s="372"/>
    </row>
    <row r="4391" ht="23.25">
      <c r="K4391" s="372"/>
    </row>
    <row r="4392" ht="23.25">
      <c r="K4392" s="372"/>
    </row>
    <row r="4393" ht="23.25">
      <c r="K4393" s="372"/>
    </row>
    <row r="4394" ht="23.25">
      <c r="K4394" s="372"/>
    </row>
    <row r="4395" ht="23.25">
      <c r="K4395" s="372"/>
    </row>
    <row r="4396" ht="23.25">
      <c r="K4396" s="372"/>
    </row>
    <row r="4397" ht="23.25">
      <c r="K4397" s="372"/>
    </row>
    <row r="4398" ht="23.25">
      <c r="K4398" s="372"/>
    </row>
    <row r="4399" ht="23.25">
      <c r="K4399" s="372"/>
    </row>
    <row r="4400" ht="23.25">
      <c r="K4400" s="372"/>
    </row>
    <row r="4401" ht="23.25">
      <c r="K4401" s="372"/>
    </row>
    <row r="4402" ht="23.25">
      <c r="K4402" s="372"/>
    </row>
    <row r="4403" ht="23.25">
      <c r="K4403" s="372"/>
    </row>
    <row r="4404" ht="23.25">
      <c r="K4404" s="372"/>
    </row>
    <row r="4405" ht="23.25">
      <c r="K4405" s="372"/>
    </row>
    <row r="4406" ht="23.25">
      <c r="K4406" s="372"/>
    </row>
    <row r="4407" ht="23.25">
      <c r="K4407" s="372"/>
    </row>
    <row r="4408" ht="23.25">
      <c r="K4408" s="372"/>
    </row>
    <row r="4409" ht="23.25">
      <c r="K4409" s="372"/>
    </row>
    <row r="4410" ht="23.25">
      <c r="K4410" s="372"/>
    </row>
    <row r="4411" ht="23.25">
      <c r="K4411" s="372"/>
    </row>
    <row r="4412" ht="23.25">
      <c r="K4412" s="372"/>
    </row>
    <row r="4413" ht="23.25">
      <c r="K4413" s="372"/>
    </row>
    <row r="4414" ht="23.25">
      <c r="K4414" s="372"/>
    </row>
    <row r="4415" ht="23.25">
      <c r="K4415" s="372"/>
    </row>
    <row r="4416" ht="23.25">
      <c r="K4416" s="372"/>
    </row>
    <row r="4417" ht="23.25">
      <c r="K4417" s="372"/>
    </row>
    <row r="4418" ht="23.25">
      <c r="K4418" s="372"/>
    </row>
    <row r="4419" ht="23.25">
      <c r="K4419" s="372"/>
    </row>
    <row r="4420" ht="23.25">
      <c r="K4420" s="372"/>
    </row>
    <row r="4421" ht="23.25">
      <c r="K4421" s="372"/>
    </row>
    <row r="4422" ht="23.25">
      <c r="K4422" s="372"/>
    </row>
    <row r="4423" ht="23.25">
      <c r="K4423" s="372"/>
    </row>
    <row r="4424" ht="23.25">
      <c r="K4424" s="372"/>
    </row>
    <row r="4425" ht="23.25">
      <c r="K4425" s="372"/>
    </row>
    <row r="4426" ht="23.25">
      <c r="K4426" s="372"/>
    </row>
    <row r="4427" ht="23.25">
      <c r="K4427" s="372"/>
    </row>
    <row r="4428" ht="23.25">
      <c r="K4428" s="372"/>
    </row>
    <row r="4429" ht="23.25">
      <c r="K4429" s="372"/>
    </row>
    <row r="4430" ht="23.25">
      <c r="K4430" s="372"/>
    </row>
    <row r="4431" ht="23.25">
      <c r="K4431" s="372"/>
    </row>
    <row r="4432" ht="23.25">
      <c r="K4432" s="372"/>
    </row>
    <row r="4433" ht="23.25">
      <c r="K4433" s="372"/>
    </row>
    <row r="4434" ht="23.25">
      <c r="K4434" s="372"/>
    </row>
    <row r="4435" ht="23.25">
      <c r="K4435" s="372"/>
    </row>
    <row r="4436" ht="23.25">
      <c r="K4436" s="372"/>
    </row>
    <row r="4437" ht="23.25">
      <c r="K4437" s="372"/>
    </row>
    <row r="4438" ht="23.25">
      <c r="K4438" s="372"/>
    </row>
    <row r="4439" ht="23.25">
      <c r="K4439" s="372"/>
    </row>
    <row r="4440" ht="23.25">
      <c r="K4440" s="372"/>
    </row>
    <row r="4441" ht="23.25">
      <c r="K4441" s="372"/>
    </row>
    <row r="4442" ht="23.25">
      <c r="K4442" s="372"/>
    </row>
    <row r="4443" ht="23.25">
      <c r="K4443" s="372"/>
    </row>
    <row r="4444" ht="23.25">
      <c r="K4444" s="372"/>
    </row>
    <row r="4445" ht="23.25">
      <c r="K4445" s="372"/>
    </row>
    <row r="4446" ht="23.25">
      <c r="K4446" s="372"/>
    </row>
    <row r="4447" ht="23.25">
      <c r="K4447" s="372"/>
    </row>
    <row r="4448" ht="23.25">
      <c r="K4448" s="372"/>
    </row>
    <row r="4449" ht="23.25">
      <c r="K4449" s="372"/>
    </row>
    <row r="4450" ht="23.25">
      <c r="K4450" s="372"/>
    </row>
    <row r="4451" ht="23.25">
      <c r="K4451" s="372"/>
    </row>
    <row r="4452" ht="23.25">
      <c r="K4452" s="372"/>
    </row>
    <row r="4453" ht="23.25">
      <c r="K4453" s="372"/>
    </row>
    <row r="4454" ht="23.25">
      <c r="K4454" s="372"/>
    </row>
    <row r="4455" ht="23.25">
      <c r="K4455" s="372"/>
    </row>
    <row r="4456" ht="23.25">
      <c r="K4456" s="372"/>
    </row>
    <row r="4457" ht="23.25">
      <c r="K4457" s="372"/>
    </row>
    <row r="4458" ht="23.25">
      <c r="K4458" s="372"/>
    </row>
    <row r="4459" ht="23.25">
      <c r="K4459" s="372"/>
    </row>
    <row r="4460" ht="23.25">
      <c r="K4460" s="372"/>
    </row>
    <row r="4461" ht="23.25">
      <c r="K4461" s="372"/>
    </row>
    <row r="4462" ht="23.25">
      <c r="K4462" s="372"/>
    </row>
    <row r="4463" ht="23.25">
      <c r="K4463" s="372"/>
    </row>
    <row r="4464" ht="23.25">
      <c r="K4464" s="372"/>
    </row>
    <row r="4465" ht="23.25">
      <c r="K4465" s="372"/>
    </row>
    <row r="4466" ht="23.25">
      <c r="K4466" s="372"/>
    </row>
    <row r="4467" ht="23.25">
      <c r="K4467" s="372"/>
    </row>
    <row r="4468" ht="23.25">
      <c r="K4468" s="372"/>
    </row>
    <row r="4469" ht="23.25">
      <c r="K4469" s="372"/>
    </row>
    <row r="4470" ht="23.25">
      <c r="K4470" s="372"/>
    </row>
    <row r="4471" ht="23.25">
      <c r="K4471" s="372"/>
    </row>
    <row r="4472" ht="23.25">
      <c r="K4472" s="372"/>
    </row>
    <row r="4473" ht="23.25">
      <c r="K4473" s="372"/>
    </row>
    <row r="4474" ht="23.25">
      <c r="K4474" s="372"/>
    </row>
    <row r="4475" ht="23.25">
      <c r="K4475" s="372"/>
    </row>
    <row r="4476" ht="23.25">
      <c r="K4476" s="372"/>
    </row>
    <row r="4477" ht="23.25">
      <c r="K4477" s="372"/>
    </row>
    <row r="4478" ht="23.25">
      <c r="K4478" s="372"/>
    </row>
    <row r="4479" ht="23.25">
      <c r="K4479" s="372"/>
    </row>
    <row r="4480" ht="23.25">
      <c r="K4480" s="372"/>
    </row>
    <row r="4481" ht="23.25">
      <c r="K4481" s="372"/>
    </row>
    <row r="4482" ht="23.25">
      <c r="K4482" s="372"/>
    </row>
    <row r="4483" ht="23.25">
      <c r="K4483" s="372"/>
    </row>
    <row r="4484" ht="23.25">
      <c r="K4484" s="372"/>
    </row>
    <row r="4485" ht="23.25">
      <c r="K4485" s="372"/>
    </row>
    <row r="4486" ht="23.25">
      <c r="K4486" s="372"/>
    </row>
    <row r="4487" ht="23.25">
      <c r="K4487" s="372"/>
    </row>
    <row r="4488" ht="23.25">
      <c r="K4488" s="372"/>
    </row>
    <row r="4489" ht="23.25">
      <c r="K4489" s="372"/>
    </row>
    <row r="4490" ht="23.25">
      <c r="K4490" s="372"/>
    </row>
    <row r="4491" ht="23.25">
      <c r="K4491" s="372"/>
    </row>
    <row r="4492" ht="23.25">
      <c r="K4492" s="372"/>
    </row>
    <row r="4493" ht="23.25">
      <c r="K4493" s="372"/>
    </row>
    <row r="4494" ht="23.25">
      <c r="K4494" s="372"/>
    </row>
    <row r="4495" ht="23.25">
      <c r="K4495" s="372"/>
    </row>
    <row r="4496" ht="23.25">
      <c r="K4496" s="372"/>
    </row>
    <row r="4497" ht="23.25">
      <c r="K4497" s="372"/>
    </row>
    <row r="4498" ht="23.25">
      <c r="K4498" s="372"/>
    </row>
    <row r="4499" ht="23.25">
      <c r="K4499" s="372"/>
    </row>
    <row r="4500" ht="23.25">
      <c r="K4500" s="372"/>
    </row>
    <row r="4501" ht="23.25">
      <c r="K4501" s="372"/>
    </row>
    <row r="4502" ht="23.25">
      <c r="K4502" s="372"/>
    </row>
    <row r="4503" ht="23.25">
      <c r="K4503" s="372"/>
    </row>
    <row r="4504" ht="23.25">
      <c r="K4504" s="372"/>
    </row>
    <row r="4505" ht="23.25">
      <c r="K4505" s="372"/>
    </row>
    <row r="4506" ht="23.25">
      <c r="K4506" s="372"/>
    </row>
    <row r="4507" ht="23.25">
      <c r="K4507" s="372"/>
    </row>
    <row r="4508" ht="23.25">
      <c r="K4508" s="372"/>
    </row>
    <row r="4509" ht="23.25">
      <c r="K4509" s="372"/>
    </row>
    <row r="4510" ht="23.25">
      <c r="K4510" s="372"/>
    </row>
    <row r="4511" ht="23.25">
      <c r="K4511" s="372"/>
    </row>
    <row r="4512" ht="23.25">
      <c r="K4512" s="372"/>
    </row>
    <row r="4513" ht="23.25">
      <c r="K4513" s="372"/>
    </row>
    <row r="4514" ht="23.25">
      <c r="K4514" s="372"/>
    </row>
    <row r="4515" ht="23.25">
      <c r="K4515" s="372"/>
    </row>
    <row r="4516" ht="23.25">
      <c r="K4516" s="372"/>
    </row>
    <row r="4517" ht="23.25">
      <c r="K4517" s="372"/>
    </row>
    <row r="4518" ht="23.25">
      <c r="K4518" s="372"/>
    </row>
    <row r="4519" ht="23.25">
      <c r="K4519" s="372"/>
    </row>
    <row r="4520" ht="23.25">
      <c r="K4520" s="372"/>
    </row>
    <row r="4521" ht="23.25">
      <c r="K4521" s="372"/>
    </row>
    <row r="4522" ht="23.25">
      <c r="K4522" s="372"/>
    </row>
    <row r="4523" ht="23.25">
      <c r="K4523" s="372"/>
    </row>
    <row r="4524" ht="23.25">
      <c r="K4524" s="372"/>
    </row>
    <row r="4525" ht="23.25">
      <c r="K4525" s="372"/>
    </row>
    <row r="4526" ht="23.25">
      <c r="K4526" s="372"/>
    </row>
    <row r="4527" ht="23.25">
      <c r="K4527" s="372"/>
    </row>
    <row r="4528" ht="23.25">
      <c r="K4528" s="372"/>
    </row>
    <row r="4529" ht="23.25">
      <c r="K4529" s="372"/>
    </row>
    <row r="4530" ht="23.25">
      <c r="K4530" s="372"/>
    </row>
    <row r="4531" ht="23.25">
      <c r="K4531" s="372"/>
    </row>
    <row r="4532" ht="23.25">
      <c r="K4532" s="372"/>
    </row>
    <row r="4533" ht="23.25">
      <c r="K4533" s="372"/>
    </row>
    <row r="4534" ht="23.25">
      <c r="K4534" s="372"/>
    </row>
    <row r="4535" ht="23.25">
      <c r="K4535" s="372"/>
    </row>
    <row r="4536" ht="23.25">
      <c r="K4536" s="372"/>
    </row>
    <row r="4537" ht="23.25">
      <c r="K4537" s="372"/>
    </row>
    <row r="4538" ht="23.25">
      <c r="K4538" s="372"/>
    </row>
    <row r="4539" ht="23.25">
      <c r="K4539" s="372"/>
    </row>
    <row r="4540" ht="23.25">
      <c r="K4540" s="372"/>
    </row>
    <row r="4541" ht="23.25">
      <c r="K4541" s="372"/>
    </row>
    <row r="4542" ht="23.25">
      <c r="K4542" s="372"/>
    </row>
    <row r="4543" ht="23.25">
      <c r="K4543" s="372"/>
    </row>
    <row r="4544" ht="23.25">
      <c r="K4544" s="372"/>
    </row>
    <row r="4545" ht="23.25">
      <c r="K4545" s="372"/>
    </row>
    <row r="4546" ht="23.25">
      <c r="K4546" s="372"/>
    </row>
    <row r="4547" ht="23.25">
      <c r="K4547" s="372"/>
    </row>
    <row r="4548" ht="23.25">
      <c r="K4548" s="372"/>
    </row>
    <row r="4549" ht="23.25">
      <c r="K4549" s="372"/>
    </row>
    <row r="4550" ht="23.25">
      <c r="K4550" s="372"/>
    </row>
    <row r="4551" ht="23.25">
      <c r="K4551" s="372"/>
    </row>
    <row r="4552" ht="23.25">
      <c r="K4552" s="372"/>
    </row>
    <row r="4553" ht="23.25">
      <c r="K4553" s="372"/>
    </row>
    <row r="4554" ht="23.25">
      <c r="K4554" s="372"/>
    </row>
    <row r="4555" ht="23.25">
      <c r="K4555" s="372"/>
    </row>
    <row r="4556" ht="23.25">
      <c r="K4556" s="372"/>
    </row>
    <row r="4557" ht="23.25">
      <c r="K4557" s="372"/>
    </row>
    <row r="4558" ht="23.25">
      <c r="K4558" s="372"/>
    </row>
    <row r="4559" ht="23.25">
      <c r="K4559" s="372"/>
    </row>
    <row r="4560" ht="23.25">
      <c r="K4560" s="372"/>
    </row>
    <row r="4561" ht="23.25">
      <c r="K4561" s="372"/>
    </row>
    <row r="4562" ht="23.25">
      <c r="K4562" s="372"/>
    </row>
    <row r="4563" ht="23.25">
      <c r="K4563" s="372"/>
    </row>
    <row r="4564" ht="23.25">
      <c r="K4564" s="372"/>
    </row>
    <row r="4565" ht="23.25">
      <c r="K4565" s="372"/>
    </row>
    <row r="4566" ht="23.25">
      <c r="K4566" s="372"/>
    </row>
    <row r="4567" ht="23.25">
      <c r="K4567" s="372"/>
    </row>
    <row r="4568" ht="23.25">
      <c r="K4568" s="372"/>
    </row>
    <row r="4569" ht="23.25">
      <c r="K4569" s="372"/>
    </row>
    <row r="4570" ht="23.25">
      <c r="K4570" s="372"/>
    </row>
    <row r="4571" ht="23.25">
      <c r="K4571" s="372"/>
    </row>
    <row r="4572" ht="23.25">
      <c r="K4572" s="372"/>
    </row>
    <row r="4573" ht="23.25">
      <c r="K4573" s="372"/>
    </row>
    <row r="4574" ht="23.25">
      <c r="K4574" s="372"/>
    </row>
    <row r="4575" ht="23.25">
      <c r="K4575" s="372"/>
    </row>
    <row r="4576" ht="23.25">
      <c r="K4576" s="372"/>
    </row>
    <row r="4577" ht="23.25">
      <c r="K4577" s="372"/>
    </row>
    <row r="4578" ht="23.25">
      <c r="K4578" s="372"/>
    </row>
    <row r="4579" ht="23.25">
      <c r="K4579" s="372"/>
    </row>
    <row r="4580" ht="23.25">
      <c r="K4580" s="372"/>
    </row>
    <row r="4581" ht="23.25">
      <c r="K4581" s="372"/>
    </row>
    <row r="4582" ht="23.25">
      <c r="K4582" s="372"/>
    </row>
    <row r="4583" ht="23.25">
      <c r="K4583" s="372"/>
    </row>
    <row r="4584" ht="23.25">
      <c r="K4584" s="372"/>
    </row>
    <row r="4585" ht="23.25">
      <c r="K4585" s="372"/>
    </row>
    <row r="4586" ht="23.25">
      <c r="K4586" s="372"/>
    </row>
    <row r="4587" ht="23.25">
      <c r="K4587" s="372"/>
    </row>
    <row r="4588" ht="23.25">
      <c r="K4588" s="372"/>
    </row>
    <row r="4589" ht="23.25">
      <c r="K4589" s="372"/>
    </row>
    <row r="4590" ht="23.25">
      <c r="K4590" s="372"/>
    </row>
    <row r="4591" ht="23.25">
      <c r="K4591" s="372"/>
    </row>
    <row r="4592" ht="23.25">
      <c r="K4592" s="372"/>
    </row>
    <row r="4593" ht="23.25">
      <c r="K4593" s="372"/>
    </row>
    <row r="4594" ht="23.25">
      <c r="K4594" s="372"/>
    </row>
    <row r="4595" ht="23.25">
      <c r="K4595" s="372"/>
    </row>
    <row r="4596" ht="23.25">
      <c r="K4596" s="372"/>
    </row>
    <row r="4597" ht="23.25">
      <c r="K4597" s="372"/>
    </row>
    <row r="4598" ht="23.25">
      <c r="K4598" s="372"/>
    </row>
    <row r="4599" ht="23.25">
      <c r="K4599" s="372"/>
    </row>
    <row r="4600" ht="23.25">
      <c r="K4600" s="372"/>
    </row>
    <row r="4601" ht="23.25">
      <c r="K4601" s="372"/>
    </row>
    <row r="4602" ht="23.25">
      <c r="K4602" s="372"/>
    </row>
    <row r="4603" ht="23.25">
      <c r="K4603" s="372"/>
    </row>
    <row r="4604" ht="23.25">
      <c r="K4604" s="372"/>
    </row>
    <row r="4605" ht="23.25">
      <c r="K4605" s="372"/>
    </row>
    <row r="4606" ht="23.25">
      <c r="K4606" s="372"/>
    </row>
    <row r="4607" ht="23.25">
      <c r="K4607" s="372"/>
    </row>
    <row r="4608" ht="23.25">
      <c r="K4608" s="372"/>
    </row>
    <row r="4609" ht="23.25">
      <c r="K4609" s="372"/>
    </row>
    <row r="4610" ht="23.25">
      <c r="K4610" s="372"/>
    </row>
    <row r="4611" ht="23.25">
      <c r="K4611" s="372"/>
    </row>
    <row r="4612" ht="23.25">
      <c r="K4612" s="372"/>
    </row>
    <row r="4613" ht="23.25">
      <c r="K4613" s="372"/>
    </row>
    <row r="4614" ht="23.25">
      <c r="K4614" s="372"/>
    </row>
    <row r="4615" ht="23.25">
      <c r="K4615" s="372"/>
    </row>
    <row r="4616" ht="23.25">
      <c r="K4616" s="372"/>
    </row>
    <row r="4617" ht="23.25">
      <c r="K4617" s="372"/>
    </row>
    <row r="4618" ht="23.25">
      <c r="K4618" s="372"/>
    </row>
    <row r="4619" ht="23.25">
      <c r="K4619" s="372"/>
    </row>
    <row r="4620" ht="23.25">
      <c r="K4620" s="372"/>
    </row>
    <row r="4621" ht="23.25">
      <c r="K4621" s="372"/>
    </row>
    <row r="4622" ht="23.25">
      <c r="K4622" s="372"/>
    </row>
    <row r="4623" ht="23.25">
      <c r="K4623" s="372"/>
    </row>
    <row r="4624" ht="23.25">
      <c r="K4624" s="372"/>
    </row>
    <row r="4625" ht="23.25">
      <c r="K4625" s="372"/>
    </row>
    <row r="4626" ht="23.25">
      <c r="K4626" s="372"/>
    </row>
    <row r="4627" ht="23.25">
      <c r="K4627" s="372"/>
    </row>
    <row r="4628" ht="23.25">
      <c r="K4628" s="372"/>
    </row>
    <row r="4629" ht="23.25">
      <c r="K4629" s="372"/>
    </row>
    <row r="4630" ht="23.25">
      <c r="K4630" s="372"/>
    </row>
    <row r="4631" ht="23.25">
      <c r="K4631" s="372"/>
    </row>
    <row r="4632" ht="23.25">
      <c r="K4632" s="372"/>
    </row>
    <row r="4633" ht="23.25">
      <c r="K4633" s="372"/>
    </row>
    <row r="4634" ht="23.25">
      <c r="K4634" s="372"/>
    </row>
    <row r="4635" ht="23.25">
      <c r="K4635" s="372"/>
    </row>
    <row r="4636" ht="23.25">
      <c r="K4636" s="372"/>
    </row>
    <row r="4637" ht="23.25">
      <c r="K4637" s="372"/>
    </row>
    <row r="4638" ht="23.25">
      <c r="K4638" s="372"/>
    </row>
    <row r="4639" ht="23.25">
      <c r="K4639" s="372"/>
    </row>
    <row r="4640" ht="23.25">
      <c r="K4640" s="372"/>
    </row>
    <row r="4641" ht="23.25">
      <c r="K4641" s="372"/>
    </row>
    <row r="4642" ht="23.25">
      <c r="K4642" s="372"/>
    </row>
    <row r="4643" ht="23.25">
      <c r="K4643" s="372"/>
    </row>
    <row r="4644" ht="23.25">
      <c r="K4644" s="372"/>
    </row>
    <row r="4645" ht="23.25">
      <c r="K4645" s="372"/>
    </row>
    <row r="4646" ht="23.25">
      <c r="K4646" s="372"/>
    </row>
    <row r="4647" ht="23.25">
      <c r="K4647" s="372"/>
    </row>
    <row r="4648" ht="23.25">
      <c r="K4648" s="372"/>
    </row>
    <row r="4649" ht="23.25">
      <c r="K4649" s="372"/>
    </row>
    <row r="4650" ht="23.25">
      <c r="K4650" s="372"/>
    </row>
    <row r="4651" ht="23.25">
      <c r="K4651" s="372"/>
    </row>
    <row r="4652" ht="23.25">
      <c r="K4652" s="372"/>
    </row>
    <row r="4653" ht="23.25">
      <c r="K4653" s="372"/>
    </row>
    <row r="4654" ht="23.25">
      <c r="K4654" s="372"/>
    </row>
    <row r="4655" ht="23.25">
      <c r="K4655" s="372"/>
    </row>
    <row r="4656" ht="23.25">
      <c r="K4656" s="372"/>
    </row>
    <row r="4657" ht="23.25">
      <c r="K4657" s="372"/>
    </row>
    <row r="4658" ht="23.25">
      <c r="K4658" s="372"/>
    </row>
    <row r="4659" ht="23.25">
      <c r="K4659" s="372"/>
    </row>
    <row r="4660" ht="23.25">
      <c r="K4660" s="372"/>
    </row>
    <row r="4661" ht="23.25">
      <c r="K4661" s="372"/>
    </row>
    <row r="4662" ht="23.25">
      <c r="K4662" s="372"/>
    </row>
    <row r="4663" ht="23.25">
      <c r="K4663" s="372"/>
    </row>
    <row r="4664" ht="23.25">
      <c r="K4664" s="372"/>
    </row>
    <row r="4665" ht="23.25">
      <c r="K4665" s="372"/>
    </row>
    <row r="4666" ht="23.25">
      <c r="K4666" s="372"/>
    </row>
    <row r="4667" ht="23.25">
      <c r="K4667" s="372"/>
    </row>
    <row r="4668" ht="23.25">
      <c r="K4668" s="372"/>
    </row>
    <row r="4669" ht="23.25">
      <c r="K4669" s="372"/>
    </row>
    <row r="4670" ht="23.25">
      <c r="K4670" s="372"/>
    </row>
    <row r="4671" ht="23.25">
      <c r="K4671" s="372"/>
    </row>
    <row r="4672" ht="23.25">
      <c r="K4672" s="372"/>
    </row>
    <row r="4673" ht="23.25">
      <c r="K4673" s="372"/>
    </row>
    <row r="4674" ht="23.25">
      <c r="K4674" s="372"/>
    </row>
    <row r="4675" ht="23.25">
      <c r="K4675" s="372"/>
    </row>
    <row r="4676" ht="23.25">
      <c r="K4676" s="372"/>
    </row>
    <row r="4677" ht="23.25">
      <c r="K4677" s="372"/>
    </row>
    <row r="4678" ht="23.25">
      <c r="K4678" s="372"/>
    </row>
    <row r="4679" ht="23.25">
      <c r="K4679" s="372"/>
    </row>
    <row r="4680" ht="23.25">
      <c r="K4680" s="372"/>
    </row>
    <row r="4681" ht="23.25">
      <c r="K4681" s="372"/>
    </row>
    <row r="4682" ht="23.25">
      <c r="K4682" s="372"/>
    </row>
    <row r="4683" ht="23.25">
      <c r="K4683" s="372"/>
    </row>
    <row r="4684" ht="23.25">
      <c r="K4684" s="372"/>
    </row>
    <row r="4685" ht="23.25">
      <c r="K4685" s="372"/>
    </row>
    <row r="4686" ht="23.25">
      <c r="K4686" s="372"/>
    </row>
    <row r="4687" ht="23.25">
      <c r="K4687" s="372"/>
    </row>
    <row r="4688" ht="23.25">
      <c r="K4688" s="372"/>
    </row>
    <row r="4689" ht="23.25">
      <c r="K4689" s="372"/>
    </row>
    <row r="4690" ht="23.25">
      <c r="K4690" s="372"/>
    </row>
    <row r="4691" ht="23.25">
      <c r="K4691" s="372"/>
    </row>
    <row r="4692" ht="23.25">
      <c r="K4692" s="372"/>
    </row>
    <row r="4693" ht="23.25">
      <c r="K4693" s="372"/>
    </row>
    <row r="4694" ht="23.25">
      <c r="K4694" s="372"/>
    </row>
    <row r="4695" ht="23.25">
      <c r="K4695" s="372"/>
    </row>
    <row r="4696" ht="23.25">
      <c r="K4696" s="372"/>
    </row>
    <row r="4697" ht="23.25">
      <c r="K4697" s="372"/>
    </row>
    <row r="4698" ht="23.25">
      <c r="K4698" s="372"/>
    </row>
    <row r="4699" ht="23.25">
      <c r="K4699" s="372"/>
    </row>
    <row r="4700" ht="23.25">
      <c r="K4700" s="372"/>
    </row>
    <row r="4701" ht="23.25">
      <c r="K4701" s="372"/>
    </row>
    <row r="4702" ht="23.25">
      <c r="K4702" s="372"/>
    </row>
    <row r="4703" ht="23.25">
      <c r="K4703" s="372"/>
    </row>
    <row r="4704" ht="23.25">
      <c r="K4704" s="372"/>
    </row>
    <row r="4705" ht="23.25">
      <c r="K4705" s="372"/>
    </row>
    <row r="4706" ht="23.25">
      <c r="K4706" s="372"/>
    </row>
    <row r="4707" ht="23.25">
      <c r="K4707" s="372"/>
    </row>
    <row r="4708" ht="23.25">
      <c r="K4708" s="372"/>
    </row>
    <row r="4709" ht="23.25">
      <c r="K4709" s="372"/>
    </row>
    <row r="4710" ht="23.25">
      <c r="K4710" s="372"/>
    </row>
    <row r="4711" ht="23.25">
      <c r="K4711" s="372"/>
    </row>
    <row r="4712" ht="23.25">
      <c r="K4712" s="372"/>
    </row>
    <row r="4713" ht="23.25">
      <c r="K4713" s="372"/>
    </row>
    <row r="4714" ht="23.25">
      <c r="K4714" s="372"/>
    </row>
    <row r="4715" ht="23.25">
      <c r="K4715" s="372"/>
    </row>
    <row r="4716" ht="23.25">
      <c r="K4716" s="372"/>
    </row>
    <row r="4717" ht="23.25">
      <c r="K4717" s="372"/>
    </row>
    <row r="4718" ht="23.25">
      <c r="K4718" s="372"/>
    </row>
    <row r="4719" ht="23.25">
      <c r="K4719" s="372"/>
    </row>
    <row r="4720" ht="23.25">
      <c r="K4720" s="372"/>
    </row>
    <row r="4721" ht="23.25">
      <c r="K4721" s="372"/>
    </row>
    <row r="4722" ht="23.25">
      <c r="K4722" s="372"/>
    </row>
    <row r="4723" ht="23.25">
      <c r="K4723" s="372"/>
    </row>
    <row r="4724" ht="23.25">
      <c r="K4724" s="372"/>
    </row>
    <row r="4725" ht="23.25">
      <c r="K4725" s="372"/>
    </row>
    <row r="4726" ht="23.25">
      <c r="K4726" s="372"/>
    </row>
    <row r="4727" ht="23.25">
      <c r="K4727" s="372"/>
    </row>
    <row r="4728" ht="23.25">
      <c r="K4728" s="372"/>
    </row>
    <row r="4729" ht="23.25">
      <c r="K4729" s="372"/>
    </row>
    <row r="4730" ht="23.25">
      <c r="K4730" s="372"/>
    </row>
    <row r="4731" ht="23.25">
      <c r="K4731" s="372"/>
    </row>
    <row r="4732" ht="23.25">
      <c r="K4732" s="372"/>
    </row>
    <row r="4733" ht="23.25">
      <c r="K4733" s="372"/>
    </row>
    <row r="4734" ht="23.25">
      <c r="K4734" s="372"/>
    </row>
    <row r="4735" ht="23.25">
      <c r="K4735" s="372"/>
    </row>
    <row r="4736" ht="23.25">
      <c r="K4736" s="372"/>
    </row>
    <row r="4737" ht="23.25">
      <c r="K4737" s="372"/>
    </row>
    <row r="4738" ht="23.25">
      <c r="K4738" s="372"/>
    </row>
    <row r="4739" ht="23.25">
      <c r="K4739" s="372"/>
    </row>
    <row r="4740" ht="23.25">
      <c r="K4740" s="372"/>
    </row>
    <row r="4741" ht="23.25">
      <c r="K4741" s="372"/>
    </row>
    <row r="4742" ht="23.25">
      <c r="K4742" s="372"/>
    </row>
    <row r="4743" ht="23.25">
      <c r="K4743" s="372"/>
    </row>
    <row r="4744" ht="23.25">
      <c r="K4744" s="372"/>
    </row>
    <row r="4745" ht="23.25">
      <c r="K4745" s="372"/>
    </row>
    <row r="4746" ht="23.25">
      <c r="K4746" s="372"/>
    </row>
    <row r="4747" ht="23.25">
      <c r="K4747" s="372"/>
    </row>
    <row r="4748" ht="23.25">
      <c r="K4748" s="372"/>
    </row>
    <row r="4749" ht="23.25">
      <c r="K4749" s="372"/>
    </row>
    <row r="4750" ht="23.25">
      <c r="K4750" s="372"/>
    </row>
    <row r="4751" ht="23.25">
      <c r="K4751" s="372"/>
    </row>
    <row r="4752" ht="23.25">
      <c r="K4752" s="372"/>
    </row>
    <row r="4753" ht="23.25">
      <c r="K4753" s="372"/>
    </row>
    <row r="4754" ht="23.25">
      <c r="K4754" s="372"/>
    </row>
    <row r="4755" ht="23.25">
      <c r="K4755" s="372"/>
    </row>
    <row r="4756" ht="23.25">
      <c r="K4756" s="372"/>
    </row>
    <row r="4757" ht="23.25">
      <c r="K4757" s="372"/>
    </row>
    <row r="4758" ht="23.25">
      <c r="K4758" s="372"/>
    </row>
    <row r="4759" ht="23.25">
      <c r="K4759" s="372"/>
    </row>
    <row r="4760" ht="23.25">
      <c r="K4760" s="372"/>
    </row>
    <row r="4761" ht="23.25">
      <c r="K4761" s="372"/>
    </row>
    <row r="4762" ht="23.25">
      <c r="K4762" s="372"/>
    </row>
    <row r="4763" ht="23.25">
      <c r="K4763" s="372"/>
    </row>
    <row r="4764" ht="23.25">
      <c r="K4764" s="372"/>
    </row>
    <row r="4765" ht="23.25">
      <c r="K4765" s="372"/>
    </row>
    <row r="4766" ht="23.25">
      <c r="K4766" s="372"/>
    </row>
    <row r="4767" ht="23.25">
      <c r="K4767" s="372"/>
    </row>
    <row r="4768" ht="23.25">
      <c r="K4768" s="372"/>
    </row>
    <row r="4769" ht="23.25">
      <c r="K4769" s="372"/>
    </row>
    <row r="4770" ht="23.25">
      <c r="K4770" s="372"/>
    </row>
    <row r="4771" ht="23.25">
      <c r="K4771" s="372"/>
    </row>
    <row r="4772" ht="23.25">
      <c r="K4772" s="372"/>
    </row>
    <row r="4773" ht="23.25">
      <c r="K4773" s="372"/>
    </row>
    <row r="4774" ht="23.25">
      <c r="K4774" s="372"/>
    </row>
    <row r="4775" ht="23.25">
      <c r="K4775" s="372"/>
    </row>
    <row r="4776" ht="23.25">
      <c r="K4776" s="372"/>
    </row>
    <row r="4777" ht="23.25">
      <c r="K4777" s="372"/>
    </row>
    <row r="4778" ht="23.25">
      <c r="K4778" s="372"/>
    </row>
    <row r="4779" ht="23.25">
      <c r="K4779" s="372"/>
    </row>
    <row r="4780" ht="23.25">
      <c r="K4780" s="372"/>
    </row>
    <row r="4781" ht="23.25">
      <c r="K4781" s="372"/>
    </row>
    <row r="4782" ht="23.25">
      <c r="K4782" s="372"/>
    </row>
    <row r="4783" ht="23.25">
      <c r="K4783" s="372"/>
    </row>
    <row r="4784" ht="23.25">
      <c r="K4784" s="372"/>
    </row>
    <row r="4785" ht="23.25">
      <c r="K4785" s="372"/>
    </row>
    <row r="4786" ht="23.25">
      <c r="K4786" s="372"/>
    </row>
    <row r="4787" ht="23.25">
      <c r="K4787" s="372"/>
    </row>
    <row r="4788" ht="23.25">
      <c r="K4788" s="372"/>
    </row>
    <row r="4789" ht="23.25">
      <c r="K4789" s="372"/>
    </row>
    <row r="4790" ht="23.25">
      <c r="K4790" s="372"/>
    </row>
    <row r="4791" ht="23.25">
      <c r="K4791" s="372"/>
    </row>
    <row r="4792" ht="23.25">
      <c r="K4792" s="372"/>
    </row>
    <row r="4793" ht="23.25">
      <c r="K4793" s="372"/>
    </row>
    <row r="4794" ht="23.25">
      <c r="K4794" s="372"/>
    </row>
    <row r="4795" ht="23.25">
      <c r="K4795" s="372"/>
    </row>
    <row r="4796" ht="23.25">
      <c r="K4796" s="372"/>
    </row>
    <row r="4797" ht="23.25">
      <c r="K4797" s="372"/>
    </row>
    <row r="4798" ht="23.25">
      <c r="K4798" s="372"/>
    </row>
    <row r="4799" ht="23.25">
      <c r="K4799" s="372"/>
    </row>
    <row r="4800" ht="23.25">
      <c r="K4800" s="372"/>
    </row>
    <row r="4801" ht="23.25">
      <c r="K4801" s="372"/>
    </row>
    <row r="4802" ht="23.25">
      <c r="K4802" s="372"/>
    </row>
    <row r="4803" ht="23.25">
      <c r="K4803" s="372"/>
    </row>
    <row r="4804" ht="23.25">
      <c r="K4804" s="372"/>
    </row>
    <row r="4805" ht="23.25">
      <c r="K4805" s="372"/>
    </row>
    <row r="4806" ht="23.25">
      <c r="K4806" s="372"/>
    </row>
    <row r="4807" ht="23.25">
      <c r="K4807" s="372"/>
    </row>
    <row r="4808" ht="23.25">
      <c r="K4808" s="372"/>
    </row>
    <row r="4809" ht="23.25">
      <c r="K4809" s="372"/>
    </row>
    <row r="4810" ht="23.25">
      <c r="K4810" s="372"/>
    </row>
    <row r="4811" ht="23.25">
      <c r="K4811" s="372"/>
    </row>
    <row r="4812" ht="23.25">
      <c r="K4812" s="372"/>
    </row>
    <row r="4813" ht="23.25">
      <c r="K4813" s="372"/>
    </row>
    <row r="4814" ht="23.25">
      <c r="K4814" s="372"/>
    </row>
    <row r="4815" ht="23.25">
      <c r="K4815" s="372"/>
    </row>
    <row r="4816" ht="23.25">
      <c r="K4816" s="372"/>
    </row>
    <row r="4817" ht="23.25">
      <c r="K4817" s="372"/>
    </row>
    <row r="4818" ht="23.25">
      <c r="K4818" s="372"/>
    </row>
    <row r="4819" ht="23.25">
      <c r="K4819" s="372"/>
    </row>
    <row r="4820" ht="23.25">
      <c r="K4820" s="372"/>
    </row>
    <row r="4821" ht="23.25">
      <c r="K4821" s="372"/>
    </row>
    <row r="4822" ht="23.25">
      <c r="K4822" s="372"/>
    </row>
    <row r="4823" ht="23.25">
      <c r="K4823" s="372"/>
    </row>
    <row r="4824" ht="23.25">
      <c r="K4824" s="372"/>
    </row>
    <row r="4825" ht="23.25">
      <c r="K4825" s="372"/>
    </row>
    <row r="4826" ht="23.25">
      <c r="K4826" s="372"/>
    </row>
    <row r="4827" ht="23.25">
      <c r="K4827" s="372"/>
    </row>
    <row r="4828" ht="23.25">
      <c r="K4828" s="372"/>
    </row>
    <row r="4829" ht="23.25">
      <c r="K4829" s="372"/>
    </row>
    <row r="4830" ht="23.25">
      <c r="K4830" s="372"/>
    </row>
    <row r="4831" ht="23.25">
      <c r="K4831" s="372"/>
    </row>
    <row r="4832" ht="23.25">
      <c r="K4832" s="372"/>
    </row>
    <row r="4833" ht="23.25">
      <c r="K4833" s="372"/>
    </row>
    <row r="4834" ht="23.25">
      <c r="K4834" s="372"/>
    </row>
    <row r="4835" ht="23.25">
      <c r="K4835" s="372"/>
    </row>
    <row r="4836" ht="23.25">
      <c r="K4836" s="372"/>
    </row>
    <row r="4837" ht="23.25">
      <c r="K4837" s="372"/>
    </row>
    <row r="4838" ht="23.25">
      <c r="K4838" s="372"/>
    </row>
    <row r="4839" ht="23.25">
      <c r="K4839" s="372"/>
    </row>
    <row r="4840" ht="23.25">
      <c r="K4840" s="372"/>
    </row>
    <row r="4841" ht="23.25">
      <c r="K4841" s="372"/>
    </row>
    <row r="4842" ht="23.25">
      <c r="K4842" s="372"/>
    </row>
    <row r="4843" ht="23.25">
      <c r="K4843" s="372"/>
    </row>
    <row r="4844" ht="23.25">
      <c r="K4844" s="372"/>
    </row>
    <row r="4845" ht="23.25">
      <c r="K4845" s="372"/>
    </row>
    <row r="4846" ht="23.25">
      <c r="K4846" s="372"/>
    </row>
    <row r="4847" ht="23.25">
      <c r="K4847" s="372"/>
    </row>
    <row r="4848" ht="23.25">
      <c r="K4848" s="372"/>
    </row>
    <row r="4849" ht="23.25">
      <c r="K4849" s="372"/>
    </row>
    <row r="4850" ht="23.25">
      <c r="K4850" s="372"/>
    </row>
    <row r="4851" ht="23.25">
      <c r="K4851" s="372"/>
    </row>
    <row r="4852" ht="23.25">
      <c r="K4852" s="372"/>
    </row>
    <row r="4853" ht="23.25">
      <c r="K4853" s="372"/>
    </row>
    <row r="4854" ht="23.25">
      <c r="K4854" s="372"/>
    </row>
    <row r="4855" ht="23.25">
      <c r="K4855" s="372"/>
    </row>
    <row r="4856" ht="23.25">
      <c r="K4856" s="372"/>
    </row>
    <row r="4857" ht="23.25">
      <c r="K4857" s="372"/>
    </row>
    <row r="4858" ht="23.25">
      <c r="K4858" s="372"/>
    </row>
    <row r="4859" ht="23.25">
      <c r="K4859" s="372"/>
    </row>
    <row r="4860" ht="23.25">
      <c r="K4860" s="372"/>
    </row>
    <row r="4861" ht="23.25">
      <c r="K4861" s="372"/>
    </row>
    <row r="4862" ht="23.25">
      <c r="K4862" s="372"/>
    </row>
    <row r="4863" ht="23.25">
      <c r="K4863" s="372"/>
    </row>
    <row r="4864" ht="23.25">
      <c r="K4864" s="372"/>
    </row>
    <row r="4865" ht="23.25">
      <c r="K4865" s="372"/>
    </row>
    <row r="4866" ht="23.25">
      <c r="K4866" s="372"/>
    </row>
    <row r="4867" ht="23.25">
      <c r="K4867" s="372"/>
    </row>
    <row r="4868" ht="23.25">
      <c r="K4868" s="372"/>
    </row>
    <row r="4869" ht="23.25">
      <c r="K4869" s="372"/>
    </row>
    <row r="4870" ht="23.25">
      <c r="K4870" s="372"/>
    </row>
    <row r="4871" ht="23.25">
      <c r="K4871" s="372"/>
    </row>
    <row r="4872" ht="23.25">
      <c r="K4872" s="372"/>
    </row>
    <row r="4873" ht="23.25">
      <c r="K4873" s="372"/>
    </row>
    <row r="4874" ht="23.25">
      <c r="K4874" s="372"/>
    </row>
    <row r="4875" ht="23.25">
      <c r="K4875" s="372"/>
    </row>
    <row r="4876" ht="23.25">
      <c r="K4876" s="372"/>
    </row>
    <row r="4877" ht="23.25">
      <c r="K4877" s="372"/>
    </row>
    <row r="4878" ht="23.25">
      <c r="K4878" s="372"/>
    </row>
    <row r="4879" ht="23.25">
      <c r="K4879" s="372"/>
    </row>
    <row r="4880" ht="23.25">
      <c r="K4880" s="372"/>
    </row>
    <row r="4881" ht="23.25">
      <c r="K4881" s="372"/>
    </row>
    <row r="4882" ht="23.25">
      <c r="K4882" s="372"/>
    </row>
    <row r="4883" ht="23.25">
      <c r="K4883" s="372"/>
    </row>
    <row r="4884" ht="23.25">
      <c r="K4884" s="372"/>
    </row>
    <row r="4885" ht="23.25">
      <c r="K4885" s="372"/>
    </row>
    <row r="4886" ht="23.25">
      <c r="K4886" s="372"/>
    </row>
    <row r="4887" ht="23.25">
      <c r="K4887" s="372"/>
    </row>
    <row r="4888" ht="23.25">
      <c r="K4888" s="372"/>
    </row>
    <row r="4889" ht="23.25">
      <c r="K4889" s="372"/>
    </row>
    <row r="4890" ht="23.25">
      <c r="K4890" s="372"/>
    </row>
    <row r="4891" ht="23.25">
      <c r="K4891" s="372"/>
    </row>
    <row r="4892" ht="23.25">
      <c r="K4892" s="372"/>
    </row>
    <row r="4893" ht="23.25">
      <c r="K4893" s="372"/>
    </row>
    <row r="4894" ht="23.25">
      <c r="K4894" s="372"/>
    </row>
    <row r="4895" ht="23.25">
      <c r="K4895" s="372"/>
    </row>
    <row r="4896" ht="23.25">
      <c r="K4896" s="372"/>
    </row>
    <row r="4897" ht="23.25">
      <c r="K4897" s="372"/>
    </row>
    <row r="4898" ht="23.25">
      <c r="K4898" s="372"/>
    </row>
    <row r="4899" ht="23.25">
      <c r="K4899" s="372"/>
    </row>
    <row r="4900" ht="23.25">
      <c r="K4900" s="372"/>
    </row>
    <row r="4901" ht="23.25">
      <c r="K4901" s="372"/>
    </row>
    <row r="4902" ht="23.25">
      <c r="K4902" s="372"/>
    </row>
    <row r="4903" ht="23.25">
      <c r="K4903" s="372"/>
    </row>
    <row r="4904" ht="23.25">
      <c r="K4904" s="372"/>
    </row>
    <row r="4905" ht="23.25">
      <c r="K4905" s="372"/>
    </row>
    <row r="4906" ht="23.25">
      <c r="K4906" s="372"/>
    </row>
    <row r="4907" ht="23.25">
      <c r="K4907" s="372"/>
    </row>
    <row r="4908" ht="23.25">
      <c r="K4908" s="372"/>
    </row>
    <row r="4909" ht="23.25">
      <c r="K4909" s="372"/>
    </row>
    <row r="4910" ht="23.25">
      <c r="K4910" s="372"/>
    </row>
    <row r="4911" ht="23.25">
      <c r="K4911" s="372"/>
    </row>
    <row r="4912" ht="23.25">
      <c r="K4912" s="372"/>
    </row>
    <row r="4913" ht="23.25">
      <c r="K4913" s="372"/>
    </row>
    <row r="4914" ht="23.25">
      <c r="K4914" s="372"/>
    </row>
    <row r="4915" ht="23.25">
      <c r="K4915" s="372"/>
    </row>
    <row r="4916" ht="23.25">
      <c r="K4916" s="372"/>
    </row>
    <row r="4917" ht="23.25">
      <c r="K4917" s="372"/>
    </row>
    <row r="4918" ht="23.25">
      <c r="K4918" s="372"/>
    </row>
    <row r="4919" ht="23.25">
      <c r="K4919" s="372"/>
    </row>
    <row r="4920" ht="23.25">
      <c r="K4920" s="372"/>
    </row>
    <row r="4921" ht="23.25">
      <c r="K4921" s="372"/>
    </row>
    <row r="4922" ht="23.25">
      <c r="K4922" s="372"/>
    </row>
    <row r="4923" ht="23.25">
      <c r="K4923" s="372"/>
    </row>
    <row r="4924" ht="23.25">
      <c r="K4924" s="372"/>
    </row>
    <row r="4925" ht="23.25">
      <c r="K4925" s="372"/>
    </row>
    <row r="4926" ht="23.25">
      <c r="K4926" s="372"/>
    </row>
    <row r="4927" ht="23.25">
      <c r="K4927" s="372"/>
    </row>
    <row r="4928" ht="23.25">
      <c r="K4928" s="372"/>
    </row>
    <row r="4929" ht="23.25">
      <c r="K4929" s="372"/>
    </row>
    <row r="4930" ht="23.25">
      <c r="K4930" s="372"/>
    </row>
    <row r="4931" ht="23.25">
      <c r="K4931" s="372"/>
    </row>
    <row r="4932" ht="23.25">
      <c r="K4932" s="372"/>
    </row>
    <row r="4933" ht="23.25">
      <c r="K4933" s="372"/>
    </row>
    <row r="4934" ht="23.25">
      <c r="K4934" s="372"/>
    </row>
    <row r="4935" ht="23.25">
      <c r="K4935" s="372"/>
    </row>
    <row r="4936" ht="23.25">
      <c r="K4936" s="372"/>
    </row>
    <row r="4937" ht="23.25">
      <c r="K4937" s="372"/>
    </row>
    <row r="4938" ht="23.25">
      <c r="K4938" s="372"/>
    </row>
    <row r="4939" ht="23.25">
      <c r="K4939" s="372"/>
    </row>
    <row r="4940" ht="23.25">
      <c r="K4940" s="372"/>
    </row>
    <row r="4941" ht="23.25">
      <c r="K4941" s="372"/>
    </row>
    <row r="4942" ht="23.25">
      <c r="K4942" s="372"/>
    </row>
    <row r="4943" ht="23.25">
      <c r="K4943" s="372"/>
    </row>
    <row r="4944" ht="23.25">
      <c r="K4944" s="372"/>
    </row>
    <row r="4945" ht="23.25">
      <c r="K4945" s="372"/>
    </row>
    <row r="4946" ht="23.25">
      <c r="K4946" s="372"/>
    </row>
    <row r="4947" ht="23.25">
      <c r="K4947" s="372"/>
    </row>
    <row r="4948" ht="23.25">
      <c r="K4948" s="372"/>
    </row>
    <row r="4949" ht="23.25">
      <c r="K4949" s="372"/>
    </row>
    <row r="4950" ht="23.25">
      <c r="K4950" s="372"/>
    </row>
    <row r="4951" ht="23.25">
      <c r="K4951" s="372"/>
    </row>
    <row r="4952" ht="23.25">
      <c r="K4952" s="372"/>
    </row>
    <row r="4953" ht="23.25">
      <c r="K4953" s="372"/>
    </row>
    <row r="4954" ht="23.25">
      <c r="K4954" s="372"/>
    </row>
    <row r="4955" ht="23.25">
      <c r="K4955" s="372"/>
    </row>
    <row r="4956" ht="23.25">
      <c r="K4956" s="372"/>
    </row>
    <row r="4957" ht="23.25">
      <c r="K4957" s="372"/>
    </row>
    <row r="4958" ht="23.25">
      <c r="K4958" s="372"/>
    </row>
    <row r="4959" ht="23.25">
      <c r="K4959" s="372"/>
    </row>
    <row r="4960" ht="23.25">
      <c r="K4960" s="372"/>
    </row>
    <row r="4961" ht="23.25">
      <c r="K4961" s="372"/>
    </row>
    <row r="4962" ht="23.25">
      <c r="K4962" s="372"/>
    </row>
    <row r="4963" ht="23.25">
      <c r="K4963" s="372"/>
    </row>
    <row r="4964" ht="23.25">
      <c r="K4964" s="372"/>
    </row>
    <row r="4965" ht="23.25">
      <c r="K4965" s="372"/>
    </row>
    <row r="4966" ht="23.25">
      <c r="K4966" s="372"/>
    </row>
    <row r="4967" ht="23.25">
      <c r="K4967" s="372"/>
    </row>
    <row r="4968" ht="23.25">
      <c r="K4968" s="372"/>
    </row>
    <row r="4969" ht="23.25">
      <c r="K4969" s="372"/>
    </row>
    <row r="4970" ht="23.25">
      <c r="K4970" s="372"/>
    </row>
    <row r="4971" ht="23.25">
      <c r="K4971" s="372"/>
    </row>
    <row r="4972" ht="23.25">
      <c r="K4972" s="372"/>
    </row>
    <row r="4973" ht="23.25">
      <c r="K4973" s="372"/>
    </row>
    <row r="4974" ht="23.25">
      <c r="K4974" s="372"/>
    </row>
    <row r="4975" ht="23.25">
      <c r="K4975" s="372"/>
    </row>
    <row r="4976" ht="23.25">
      <c r="K4976" s="372"/>
    </row>
    <row r="4977" ht="23.25">
      <c r="K4977" s="372"/>
    </row>
    <row r="4978" ht="23.25">
      <c r="K4978" s="372"/>
    </row>
    <row r="4979" ht="23.25">
      <c r="K4979" s="372"/>
    </row>
    <row r="4980" ht="23.25">
      <c r="K4980" s="372"/>
    </row>
    <row r="4981" ht="23.25">
      <c r="K4981" s="372"/>
    </row>
    <row r="4982" ht="23.25">
      <c r="K4982" s="372"/>
    </row>
    <row r="4983" ht="23.25">
      <c r="K4983" s="372"/>
    </row>
    <row r="4984" ht="23.25">
      <c r="K4984" s="372"/>
    </row>
    <row r="4985" ht="23.25">
      <c r="K4985" s="372"/>
    </row>
    <row r="4986" ht="23.25">
      <c r="K4986" s="372"/>
    </row>
    <row r="4987" ht="23.25">
      <c r="K4987" s="372"/>
    </row>
    <row r="4988" ht="23.25">
      <c r="K4988" s="372"/>
    </row>
    <row r="4989" ht="23.25">
      <c r="K4989" s="372"/>
    </row>
    <row r="4990" ht="23.25">
      <c r="K4990" s="372"/>
    </row>
    <row r="4991" ht="23.25">
      <c r="K4991" s="372"/>
    </row>
    <row r="4992" ht="23.25">
      <c r="K4992" s="372"/>
    </row>
    <row r="4993" ht="23.25">
      <c r="K4993" s="372"/>
    </row>
    <row r="4994" ht="23.25">
      <c r="K4994" s="372"/>
    </row>
    <row r="4995" ht="23.25">
      <c r="K4995" s="372"/>
    </row>
    <row r="4996" ht="23.25">
      <c r="K4996" s="372"/>
    </row>
    <row r="4997" ht="23.25">
      <c r="K4997" s="372"/>
    </row>
    <row r="4998" ht="23.25">
      <c r="K4998" s="372"/>
    </row>
    <row r="4999" ht="23.25">
      <c r="K4999" s="372"/>
    </row>
    <row r="5000" ht="23.25">
      <c r="K5000" s="372"/>
    </row>
    <row r="5001" ht="23.25">
      <c r="K5001" s="372"/>
    </row>
    <row r="5002" ht="23.25">
      <c r="K5002" s="372"/>
    </row>
    <row r="5003" ht="23.25">
      <c r="K5003" s="372"/>
    </row>
    <row r="5004" ht="23.25">
      <c r="K5004" s="372"/>
    </row>
    <row r="5005" ht="23.25">
      <c r="K5005" s="372"/>
    </row>
    <row r="5006" ht="23.25">
      <c r="K5006" s="372"/>
    </row>
    <row r="5007" ht="23.25">
      <c r="K5007" s="372"/>
    </row>
    <row r="5008" ht="23.25">
      <c r="K5008" s="372"/>
    </row>
    <row r="5009" ht="23.25">
      <c r="K5009" s="372"/>
    </row>
    <row r="5010" ht="23.25">
      <c r="K5010" s="372"/>
    </row>
    <row r="5011" ht="23.25">
      <c r="K5011" s="372"/>
    </row>
    <row r="5012" ht="23.25">
      <c r="K5012" s="372"/>
    </row>
    <row r="5013" ht="23.25">
      <c r="K5013" s="372"/>
    </row>
    <row r="5014" ht="23.25">
      <c r="K5014" s="372"/>
    </row>
    <row r="5015" ht="23.25">
      <c r="K5015" s="372"/>
    </row>
    <row r="5016" ht="23.25">
      <c r="K5016" s="372"/>
    </row>
    <row r="5017" ht="23.25">
      <c r="K5017" s="372"/>
    </row>
    <row r="5018" ht="23.25">
      <c r="K5018" s="372"/>
    </row>
    <row r="5019" ht="23.25">
      <c r="K5019" s="372"/>
    </row>
    <row r="5020" ht="23.25">
      <c r="K5020" s="372"/>
    </row>
    <row r="5021" ht="23.25">
      <c r="K5021" s="372"/>
    </row>
    <row r="5022" ht="23.25">
      <c r="K5022" s="372"/>
    </row>
    <row r="5023" ht="23.25">
      <c r="K5023" s="372"/>
    </row>
    <row r="5024" ht="23.25">
      <c r="K5024" s="372"/>
    </row>
    <row r="5025" ht="23.25">
      <c r="K5025" s="372"/>
    </row>
    <row r="5026" ht="23.25">
      <c r="K5026" s="372"/>
    </row>
    <row r="5027" ht="23.25">
      <c r="K5027" s="372"/>
    </row>
    <row r="5028" ht="23.25">
      <c r="K5028" s="372"/>
    </row>
    <row r="5029" ht="23.25">
      <c r="K5029" s="372"/>
    </row>
    <row r="5030" ht="23.25">
      <c r="K5030" s="372"/>
    </row>
    <row r="5031" ht="23.25">
      <c r="K5031" s="372"/>
    </row>
    <row r="5032" ht="23.25">
      <c r="K5032" s="372"/>
    </row>
    <row r="5033" ht="23.25">
      <c r="K5033" s="372"/>
    </row>
    <row r="5034" ht="23.25">
      <c r="K5034" s="372"/>
    </row>
    <row r="5035" ht="23.25">
      <c r="K5035" s="372"/>
    </row>
    <row r="5036" ht="23.25">
      <c r="K5036" s="372"/>
    </row>
    <row r="5037" ht="23.25">
      <c r="K5037" s="372"/>
    </row>
    <row r="5038" ht="23.25">
      <c r="K5038" s="372"/>
    </row>
    <row r="5039" ht="23.25">
      <c r="K5039" s="372"/>
    </row>
    <row r="5040" ht="23.25">
      <c r="K5040" s="372"/>
    </row>
    <row r="5041" ht="23.25">
      <c r="K5041" s="372"/>
    </row>
    <row r="5042" ht="23.25">
      <c r="K5042" s="372"/>
    </row>
    <row r="5043" ht="23.25">
      <c r="K5043" s="372"/>
    </row>
    <row r="5044" ht="23.25">
      <c r="K5044" s="372"/>
    </row>
    <row r="5045" ht="23.25">
      <c r="K5045" s="372"/>
    </row>
    <row r="5046" ht="23.25">
      <c r="K5046" s="372"/>
    </row>
    <row r="5047" ht="23.25">
      <c r="K5047" s="372"/>
    </row>
    <row r="5048" ht="23.25">
      <c r="K5048" s="372"/>
    </row>
    <row r="5049" ht="23.25">
      <c r="K5049" s="372"/>
    </row>
    <row r="5050" ht="23.25">
      <c r="K5050" s="372"/>
    </row>
    <row r="5051" ht="23.25">
      <c r="K5051" s="372"/>
    </row>
    <row r="5052" ht="23.25">
      <c r="K5052" s="372"/>
    </row>
    <row r="5053" ht="23.25">
      <c r="K5053" s="372"/>
    </row>
    <row r="5054" ht="23.25">
      <c r="K5054" s="372"/>
    </row>
    <row r="5055" ht="23.25">
      <c r="K5055" s="372"/>
    </row>
    <row r="5056" ht="23.25">
      <c r="K5056" s="372"/>
    </row>
    <row r="5057" ht="23.25">
      <c r="K5057" s="372"/>
    </row>
    <row r="5058" ht="23.25">
      <c r="K5058" s="372"/>
    </row>
    <row r="5059" ht="23.25">
      <c r="K5059" s="372"/>
    </row>
    <row r="5060" ht="23.25">
      <c r="K5060" s="372"/>
    </row>
    <row r="5061" ht="23.25">
      <c r="K5061" s="372"/>
    </row>
    <row r="5062" ht="23.25">
      <c r="K5062" s="372"/>
    </row>
    <row r="5063" ht="23.25">
      <c r="K5063" s="372"/>
    </row>
    <row r="5064" ht="23.25">
      <c r="K5064" s="372"/>
    </row>
    <row r="5065" ht="23.25">
      <c r="K5065" s="372"/>
    </row>
    <row r="5066" ht="23.25">
      <c r="K5066" s="372"/>
    </row>
    <row r="5067" ht="23.25">
      <c r="K5067" s="372"/>
    </row>
    <row r="5068" ht="23.25">
      <c r="K5068" s="372"/>
    </row>
    <row r="5069" ht="23.25">
      <c r="K5069" s="372"/>
    </row>
    <row r="5070" ht="23.25">
      <c r="K5070" s="372"/>
    </row>
    <row r="5071" ht="23.25">
      <c r="K5071" s="372"/>
    </row>
    <row r="5072" ht="23.25">
      <c r="K5072" s="372"/>
    </row>
    <row r="5073" ht="23.25">
      <c r="K5073" s="372"/>
    </row>
    <row r="5074" ht="23.25">
      <c r="K5074" s="372"/>
    </row>
    <row r="5075" ht="23.25">
      <c r="K5075" s="372"/>
    </row>
    <row r="5076" ht="23.25">
      <c r="K5076" s="372"/>
    </row>
    <row r="5077" ht="23.25">
      <c r="K5077" s="372"/>
    </row>
    <row r="5078" ht="23.25">
      <c r="K5078" s="372"/>
    </row>
    <row r="5079" ht="23.25">
      <c r="K5079" s="372"/>
    </row>
    <row r="5080" ht="23.25">
      <c r="K5080" s="372"/>
    </row>
    <row r="5081" ht="23.25">
      <c r="K5081" s="372"/>
    </row>
    <row r="5082" ht="23.25">
      <c r="K5082" s="372"/>
    </row>
    <row r="5083" ht="23.25">
      <c r="K5083" s="372"/>
    </row>
    <row r="5084" ht="23.25">
      <c r="K5084" s="372"/>
    </row>
    <row r="5085" ht="23.25">
      <c r="K5085" s="372"/>
    </row>
    <row r="5086" ht="23.25">
      <c r="K5086" s="372"/>
    </row>
    <row r="5087" ht="23.25">
      <c r="K5087" s="372"/>
    </row>
    <row r="5088" ht="23.25">
      <c r="K5088" s="372"/>
    </row>
    <row r="5089" ht="23.25">
      <c r="K5089" s="372"/>
    </row>
    <row r="5090" ht="23.25">
      <c r="K5090" s="372"/>
    </row>
    <row r="5091" ht="23.25">
      <c r="K5091" s="372"/>
    </row>
    <row r="5092" ht="23.25">
      <c r="K5092" s="372"/>
    </row>
    <row r="5093" ht="23.25">
      <c r="K5093" s="372"/>
    </row>
    <row r="5094" ht="23.25">
      <c r="K5094" s="372"/>
    </row>
    <row r="5095" ht="23.25">
      <c r="K5095" s="372"/>
    </row>
    <row r="5096" ht="23.25">
      <c r="K5096" s="372"/>
    </row>
    <row r="5097" ht="23.25">
      <c r="K5097" s="372"/>
    </row>
    <row r="5098" ht="23.25">
      <c r="K5098" s="372"/>
    </row>
    <row r="5099" ht="23.25">
      <c r="K5099" s="372"/>
    </row>
    <row r="5100" ht="23.25">
      <c r="K5100" s="372"/>
    </row>
    <row r="5101" ht="23.25">
      <c r="K5101" s="372"/>
    </row>
    <row r="5102" ht="23.25">
      <c r="K5102" s="372"/>
    </row>
    <row r="5103" ht="23.25">
      <c r="K5103" s="372"/>
    </row>
    <row r="5104" ht="23.25">
      <c r="K5104" s="372"/>
    </row>
    <row r="5105" ht="23.25">
      <c r="K5105" s="372"/>
    </row>
    <row r="5106" ht="23.25">
      <c r="K5106" s="372"/>
    </row>
    <row r="5107" ht="23.25">
      <c r="K5107" s="372"/>
    </row>
    <row r="5108" ht="23.25">
      <c r="K5108" s="372"/>
    </row>
    <row r="5109" ht="23.25">
      <c r="K5109" s="372"/>
    </row>
    <row r="5110" ht="23.25">
      <c r="K5110" s="372"/>
    </row>
    <row r="5111" ht="23.25">
      <c r="K5111" s="372"/>
    </row>
    <row r="5112" ht="23.25">
      <c r="K5112" s="372"/>
    </row>
    <row r="5113" ht="23.25">
      <c r="K5113" s="372"/>
    </row>
    <row r="5114" ht="23.25">
      <c r="K5114" s="372"/>
    </row>
    <row r="5115" ht="23.25">
      <c r="K5115" s="372"/>
    </row>
    <row r="5116" ht="23.25">
      <c r="K5116" s="372"/>
    </row>
    <row r="5117" ht="23.25">
      <c r="K5117" s="372"/>
    </row>
    <row r="5118" ht="23.25">
      <c r="K5118" s="372"/>
    </row>
    <row r="5119" ht="23.25">
      <c r="K5119" s="372"/>
    </row>
    <row r="5120" ht="23.25">
      <c r="K5120" s="372"/>
    </row>
    <row r="5121" ht="23.25">
      <c r="K5121" s="372"/>
    </row>
    <row r="5122" ht="23.25">
      <c r="K5122" s="372"/>
    </row>
    <row r="5123" ht="23.25">
      <c r="K5123" s="372"/>
    </row>
    <row r="5124" ht="23.25">
      <c r="K5124" s="372"/>
    </row>
    <row r="5125" ht="23.25">
      <c r="K5125" s="372"/>
    </row>
    <row r="5126" ht="23.25">
      <c r="K5126" s="372"/>
    </row>
    <row r="5127" ht="23.25">
      <c r="K5127" s="372"/>
    </row>
    <row r="5128" ht="23.25">
      <c r="K5128" s="372"/>
    </row>
    <row r="5129" ht="23.25">
      <c r="K5129" s="372"/>
    </row>
    <row r="5130" ht="23.25">
      <c r="K5130" s="372"/>
    </row>
    <row r="5131" ht="23.25">
      <c r="K5131" s="372"/>
    </row>
    <row r="5132" ht="23.25">
      <c r="K5132" s="372"/>
    </row>
    <row r="5133" ht="23.25">
      <c r="K5133" s="372"/>
    </row>
    <row r="5134" ht="23.25">
      <c r="K5134" s="372"/>
    </row>
    <row r="5135" ht="23.25">
      <c r="K5135" s="372"/>
    </row>
    <row r="5136" ht="23.25">
      <c r="K5136" s="372"/>
    </row>
    <row r="5137" ht="23.25">
      <c r="K5137" s="372"/>
    </row>
    <row r="5138" ht="23.25">
      <c r="K5138" s="372"/>
    </row>
    <row r="5139" ht="23.25">
      <c r="K5139" s="372"/>
    </row>
    <row r="5140" ht="23.25">
      <c r="K5140" s="372"/>
    </row>
    <row r="5141" ht="23.25">
      <c r="K5141" s="372"/>
    </row>
    <row r="5142" ht="23.25">
      <c r="K5142" s="372"/>
    </row>
    <row r="5143" ht="23.25">
      <c r="K5143" s="372"/>
    </row>
    <row r="5144" ht="23.25">
      <c r="K5144" s="372"/>
    </row>
    <row r="5145" ht="23.25">
      <c r="K5145" s="372"/>
    </row>
    <row r="5146" ht="23.25">
      <c r="K5146" s="372"/>
    </row>
    <row r="5147" ht="23.25">
      <c r="K5147" s="372"/>
    </row>
    <row r="5148" ht="23.25">
      <c r="K5148" s="372"/>
    </row>
    <row r="5149" ht="23.25">
      <c r="K5149" s="372"/>
    </row>
    <row r="5150" ht="23.25">
      <c r="K5150" s="372"/>
    </row>
    <row r="5151" ht="23.25">
      <c r="K5151" s="372"/>
    </row>
    <row r="5152" ht="23.25">
      <c r="K5152" s="372"/>
    </row>
    <row r="5153" ht="23.25">
      <c r="K5153" s="372"/>
    </row>
    <row r="5154" ht="23.25">
      <c r="K5154" s="372"/>
    </row>
    <row r="5155" ht="23.25">
      <c r="K5155" s="372"/>
    </row>
    <row r="5156" ht="23.25">
      <c r="K5156" s="372"/>
    </row>
    <row r="5157" ht="23.25">
      <c r="K5157" s="372"/>
    </row>
    <row r="5158" ht="23.25">
      <c r="K5158" s="372"/>
    </row>
    <row r="5159" ht="23.25">
      <c r="K5159" s="372"/>
    </row>
    <row r="5160" ht="23.25">
      <c r="K5160" s="372"/>
    </row>
    <row r="5161" ht="23.25">
      <c r="K5161" s="372"/>
    </row>
    <row r="5162" ht="23.25">
      <c r="K5162" s="372"/>
    </row>
    <row r="5163" ht="23.25">
      <c r="K5163" s="372"/>
    </row>
    <row r="5164" ht="23.25">
      <c r="K5164" s="372"/>
    </row>
    <row r="5165" ht="23.25">
      <c r="K5165" s="372"/>
    </row>
    <row r="5166" ht="23.25">
      <c r="K5166" s="372"/>
    </row>
    <row r="5167" ht="23.25">
      <c r="K5167" s="372"/>
    </row>
    <row r="5168" ht="23.25">
      <c r="K5168" s="372"/>
    </row>
    <row r="5169" ht="23.25">
      <c r="K5169" s="372"/>
    </row>
    <row r="5170" ht="23.25">
      <c r="K5170" s="372"/>
    </row>
    <row r="5171" ht="23.25">
      <c r="K5171" s="372"/>
    </row>
    <row r="5172" ht="23.25">
      <c r="K5172" s="372"/>
    </row>
    <row r="5173" ht="23.25">
      <c r="K5173" s="372"/>
    </row>
    <row r="5174" ht="23.25">
      <c r="K5174" s="372"/>
    </row>
    <row r="5175" ht="23.25">
      <c r="K5175" s="372"/>
    </row>
    <row r="5176" ht="23.25">
      <c r="K5176" s="372"/>
    </row>
    <row r="5177" ht="23.25">
      <c r="K5177" s="372"/>
    </row>
    <row r="5178" ht="23.25">
      <c r="K5178" s="372"/>
    </row>
    <row r="5179" ht="23.25">
      <c r="K5179" s="372"/>
    </row>
    <row r="5180" ht="23.25">
      <c r="K5180" s="372"/>
    </row>
    <row r="5181" ht="23.25">
      <c r="K5181" s="372"/>
    </row>
    <row r="5182" ht="23.25">
      <c r="K5182" s="372"/>
    </row>
    <row r="5183" ht="23.25">
      <c r="K5183" s="372"/>
    </row>
    <row r="5184" ht="23.25">
      <c r="K5184" s="372"/>
    </row>
    <row r="5185" ht="23.25">
      <c r="K5185" s="372"/>
    </row>
    <row r="5186" ht="23.25">
      <c r="K5186" s="372"/>
    </row>
    <row r="5187" ht="23.25">
      <c r="K5187" s="372"/>
    </row>
    <row r="5188" ht="23.25">
      <c r="K5188" s="372"/>
    </row>
    <row r="5189" ht="23.25">
      <c r="K5189" s="372"/>
    </row>
    <row r="5190" ht="23.25">
      <c r="K5190" s="372"/>
    </row>
    <row r="5191" ht="23.25">
      <c r="K5191" s="372"/>
    </row>
    <row r="5192" ht="23.25">
      <c r="K5192" s="372"/>
    </row>
    <row r="5193" ht="23.25">
      <c r="K5193" s="372"/>
    </row>
    <row r="5194" ht="23.25">
      <c r="K5194" s="372"/>
    </row>
    <row r="5195" ht="23.25">
      <c r="K5195" s="372"/>
    </row>
    <row r="5196" ht="23.25">
      <c r="K5196" s="372"/>
    </row>
    <row r="5197" ht="23.25">
      <c r="K5197" s="372"/>
    </row>
    <row r="5198" ht="23.25">
      <c r="K5198" s="372"/>
    </row>
    <row r="5199" ht="23.25">
      <c r="K5199" s="372"/>
    </row>
    <row r="5200" ht="23.25">
      <c r="K5200" s="372"/>
    </row>
    <row r="5201" ht="23.25">
      <c r="K5201" s="372"/>
    </row>
    <row r="5202" ht="23.25">
      <c r="K5202" s="372"/>
    </row>
    <row r="5203" ht="23.25">
      <c r="K5203" s="372"/>
    </row>
    <row r="5204" ht="23.25">
      <c r="K5204" s="372"/>
    </row>
    <row r="5205" ht="23.25">
      <c r="K5205" s="372"/>
    </row>
    <row r="5206" ht="23.25">
      <c r="K5206" s="372"/>
    </row>
    <row r="5207" ht="23.25">
      <c r="K5207" s="372"/>
    </row>
    <row r="5208" ht="23.25">
      <c r="K5208" s="372"/>
    </row>
    <row r="5209" ht="23.25">
      <c r="K5209" s="372"/>
    </row>
    <row r="5210" ht="23.25">
      <c r="K5210" s="372"/>
    </row>
    <row r="5211" ht="23.25">
      <c r="K5211" s="372"/>
    </row>
    <row r="5212" ht="23.25">
      <c r="K5212" s="372"/>
    </row>
    <row r="5213" ht="23.25">
      <c r="K5213" s="372"/>
    </row>
    <row r="5214" ht="23.25">
      <c r="K5214" s="372"/>
    </row>
    <row r="5215" ht="23.25">
      <c r="K5215" s="372"/>
    </row>
    <row r="5216" ht="23.25">
      <c r="K5216" s="372"/>
    </row>
    <row r="5217" ht="23.25">
      <c r="K5217" s="372"/>
    </row>
    <row r="5218" ht="23.25">
      <c r="K5218" s="372"/>
    </row>
    <row r="5219" ht="23.25">
      <c r="K5219" s="372"/>
    </row>
    <row r="5220" ht="23.25">
      <c r="K5220" s="372"/>
    </row>
    <row r="5221" ht="23.25">
      <c r="K5221" s="372"/>
    </row>
    <row r="5222" ht="23.25">
      <c r="K5222" s="372"/>
    </row>
    <row r="5223" ht="23.25">
      <c r="K5223" s="372"/>
    </row>
    <row r="5224" ht="23.25">
      <c r="K5224" s="372"/>
    </row>
    <row r="5225" ht="23.25">
      <c r="K5225" s="372"/>
    </row>
    <row r="5226" ht="23.25">
      <c r="K5226" s="372"/>
    </row>
    <row r="5227" ht="23.25">
      <c r="K5227" s="372"/>
    </row>
    <row r="5228" ht="23.25">
      <c r="K5228" s="372"/>
    </row>
    <row r="5229" ht="23.25">
      <c r="K5229" s="372"/>
    </row>
    <row r="5230" ht="23.25">
      <c r="K5230" s="372"/>
    </row>
    <row r="5231" ht="23.25">
      <c r="K5231" s="372"/>
    </row>
    <row r="5232" ht="23.25">
      <c r="K5232" s="372"/>
    </row>
    <row r="5233" ht="23.25">
      <c r="K5233" s="372"/>
    </row>
    <row r="5234" ht="23.25">
      <c r="K5234" s="372"/>
    </row>
    <row r="5235" ht="23.25">
      <c r="K5235" s="372"/>
    </row>
    <row r="5236" ht="23.25">
      <c r="K5236" s="372"/>
    </row>
    <row r="5237" ht="23.25">
      <c r="K5237" s="372"/>
    </row>
    <row r="5238" ht="23.25">
      <c r="K5238" s="372"/>
    </row>
    <row r="5239" ht="23.25">
      <c r="K5239" s="372"/>
    </row>
    <row r="5240" ht="23.25">
      <c r="K5240" s="372"/>
    </row>
    <row r="5241" ht="23.25">
      <c r="K5241" s="372"/>
    </row>
    <row r="5242" ht="23.25">
      <c r="K5242" s="372"/>
    </row>
    <row r="5243" ht="23.25">
      <c r="K5243" s="372"/>
    </row>
    <row r="5244" ht="23.25">
      <c r="K5244" s="372"/>
    </row>
    <row r="5245" ht="23.25">
      <c r="K5245" s="372"/>
    </row>
    <row r="5246" ht="23.25">
      <c r="K5246" s="372"/>
    </row>
    <row r="5247" ht="23.25">
      <c r="K5247" s="372"/>
    </row>
    <row r="5248" ht="23.25">
      <c r="K5248" s="372"/>
    </row>
    <row r="5249" ht="23.25">
      <c r="K5249" s="372"/>
    </row>
    <row r="5250" ht="23.25">
      <c r="K5250" s="372"/>
    </row>
    <row r="5251" ht="23.25">
      <c r="K5251" s="372"/>
    </row>
    <row r="5252" ht="23.25">
      <c r="K5252" s="372"/>
    </row>
    <row r="5253" ht="23.25">
      <c r="K5253" s="372"/>
    </row>
    <row r="5254" ht="23.25">
      <c r="K5254" s="372"/>
    </row>
    <row r="5255" ht="23.25">
      <c r="K5255" s="372"/>
    </row>
    <row r="5256" ht="23.25">
      <c r="K5256" s="372"/>
    </row>
    <row r="5257" ht="23.25">
      <c r="K5257" s="372"/>
    </row>
    <row r="5258" ht="23.25">
      <c r="K5258" s="372"/>
    </row>
    <row r="5259" ht="23.25">
      <c r="K5259" s="372"/>
    </row>
    <row r="5260" ht="23.25">
      <c r="K5260" s="372"/>
    </row>
    <row r="5261" ht="23.25">
      <c r="K5261" s="372"/>
    </row>
    <row r="5262" ht="23.25">
      <c r="K5262" s="372"/>
    </row>
    <row r="5263" ht="23.25">
      <c r="K5263" s="372"/>
    </row>
    <row r="5264" ht="23.25">
      <c r="K5264" s="372"/>
    </row>
    <row r="5265" ht="23.25">
      <c r="K5265" s="372"/>
    </row>
    <row r="5266" ht="23.25">
      <c r="K5266" s="372"/>
    </row>
    <row r="5267" ht="23.25">
      <c r="K5267" s="372"/>
    </row>
    <row r="5268" ht="23.25">
      <c r="K5268" s="372"/>
    </row>
    <row r="5269" ht="23.25">
      <c r="K5269" s="372"/>
    </row>
    <row r="5270" ht="23.25">
      <c r="K5270" s="372"/>
    </row>
    <row r="5271" ht="23.25">
      <c r="K5271" s="372"/>
    </row>
    <row r="5272" ht="23.25">
      <c r="K5272" s="372"/>
    </row>
    <row r="5273" ht="23.25">
      <c r="K5273" s="372"/>
    </row>
    <row r="5274" ht="23.25">
      <c r="K5274" s="372"/>
    </row>
    <row r="5275" ht="23.25">
      <c r="K5275" s="372"/>
    </row>
    <row r="5276" ht="23.25">
      <c r="K5276" s="372"/>
    </row>
    <row r="5277" ht="23.25">
      <c r="K5277" s="372"/>
    </row>
    <row r="5278" ht="23.25">
      <c r="K5278" s="372"/>
    </row>
    <row r="5279" ht="23.25">
      <c r="K5279" s="372"/>
    </row>
    <row r="5280" ht="23.25">
      <c r="K5280" s="372"/>
    </row>
    <row r="5281" ht="23.25">
      <c r="K5281" s="372"/>
    </row>
    <row r="5282" ht="23.25">
      <c r="K5282" s="372"/>
    </row>
    <row r="5283" ht="23.25">
      <c r="K5283" s="372"/>
    </row>
    <row r="5284" ht="23.25">
      <c r="K5284" s="372"/>
    </row>
    <row r="5285" ht="23.25">
      <c r="K5285" s="372"/>
    </row>
    <row r="5286" ht="23.25">
      <c r="K5286" s="372"/>
    </row>
    <row r="5287" ht="23.25">
      <c r="K5287" s="372"/>
    </row>
    <row r="5288" ht="23.25">
      <c r="K5288" s="372"/>
    </row>
    <row r="5289" ht="23.25">
      <c r="K5289" s="372"/>
    </row>
    <row r="5290" ht="23.25">
      <c r="K5290" s="372"/>
    </row>
    <row r="5291" ht="23.25">
      <c r="K5291" s="372"/>
    </row>
    <row r="5292" ht="23.25">
      <c r="K5292" s="372"/>
    </row>
    <row r="5293" ht="23.25">
      <c r="K5293" s="372"/>
    </row>
    <row r="5294" ht="23.25">
      <c r="K5294" s="372"/>
    </row>
    <row r="5295" ht="23.25">
      <c r="K5295" s="372"/>
    </row>
    <row r="5296" ht="23.25">
      <c r="K5296" s="372"/>
    </row>
    <row r="5297" ht="23.25">
      <c r="K5297" s="372"/>
    </row>
    <row r="5298" ht="23.25">
      <c r="K5298" s="372"/>
    </row>
    <row r="5299" ht="23.25">
      <c r="K5299" s="372"/>
    </row>
    <row r="5300" ht="23.25">
      <c r="K5300" s="372"/>
    </row>
    <row r="5301" ht="23.25">
      <c r="K5301" s="372"/>
    </row>
    <row r="5302" ht="23.25">
      <c r="K5302" s="372"/>
    </row>
    <row r="5303" ht="23.25">
      <c r="K5303" s="372"/>
    </row>
    <row r="5304" ht="23.25">
      <c r="K5304" s="372"/>
    </row>
    <row r="5305" ht="23.25">
      <c r="K5305" s="372"/>
    </row>
    <row r="5306" ht="23.25">
      <c r="K5306" s="372"/>
    </row>
    <row r="5307" ht="23.25">
      <c r="K5307" s="372"/>
    </row>
    <row r="5308" ht="23.25">
      <c r="K5308" s="372"/>
    </row>
    <row r="5309" ht="23.25">
      <c r="K5309" s="372"/>
    </row>
    <row r="5310" ht="23.25">
      <c r="K5310" s="372"/>
    </row>
    <row r="5311" ht="23.25">
      <c r="K5311" s="372"/>
    </row>
    <row r="5312" ht="23.25">
      <c r="K5312" s="372"/>
    </row>
    <row r="5313" ht="23.25">
      <c r="K5313" s="372"/>
    </row>
    <row r="5314" ht="23.25">
      <c r="K5314" s="372"/>
    </row>
    <row r="5315" ht="23.25">
      <c r="K5315" s="372"/>
    </row>
    <row r="5316" ht="23.25">
      <c r="K5316" s="372"/>
    </row>
    <row r="5317" ht="23.25">
      <c r="K5317" s="372"/>
    </row>
    <row r="5318" ht="23.25">
      <c r="K5318" s="372"/>
    </row>
    <row r="5319" ht="23.25">
      <c r="K5319" s="372"/>
    </row>
    <row r="5320" ht="23.25">
      <c r="K5320" s="372"/>
    </row>
    <row r="5321" ht="23.25">
      <c r="K5321" s="372"/>
    </row>
    <row r="5322" ht="23.25">
      <c r="K5322" s="372"/>
    </row>
    <row r="5323" ht="23.25">
      <c r="K5323" s="372"/>
    </row>
    <row r="5324" ht="23.25">
      <c r="K5324" s="372"/>
    </row>
    <row r="5325" ht="23.25">
      <c r="K5325" s="372"/>
    </row>
    <row r="5326" ht="23.25">
      <c r="K5326" s="372"/>
    </row>
    <row r="5327" ht="23.25">
      <c r="K5327" s="372"/>
    </row>
    <row r="5328" ht="23.25">
      <c r="K5328" s="372"/>
    </row>
    <row r="5329" ht="23.25">
      <c r="K5329" s="372"/>
    </row>
    <row r="5330" ht="23.25">
      <c r="K5330" s="372"/>
    </row>
    <row r="5331" ht="23.25">
      <c r="K5331" s="372"/>
    </row>
    <row r="5332" ht="23.25">
      <c r="K5332" s="372"/>
    </row>
    <row r="5333" ht="23.25">
      <c r="K5333" s="372"/>
    </row>
    <row r="5334" ht="23.25">
      <c r="K5334" s="372"/>
    </row>
    <row r="5335" ht="23.25">
      <c r="K5335" s="372"/>
    </row>
    <row r="5336" ht="23.25">
      <c r="K5336" s="372"/>
    </row>
    <row r="5337" ht="23.25">
      <c r="K5337" s="372"/>
    </row>
    <row r="5338" ht="23.25">
      <c r="K5338" s="372"/>
    </row>
    <row r="5339" ht="23.25">
      <c r="K5339" s="372"/>
    </row>
    <row r="5340" ht="23.25">
      <c r="K5340" s="372"/>
    </row>
    <row r="5341" ht="23.25">
      <c r="K5341" s="372"/>
    </row>
    <row r="5342" ht="23.25">
      <c r="K5342" s="372"/>
    </row>
    <row r="5343" ht="23.25">
      <c r="K5343" s="372"/>
    </row>
    <row r="5344" ht="23.25">
      <c r="K5344" s="372"/>
    </row>
    <row r="5345" ht="23.25">
      <c r="K5345" s="372"/>
    </row>
    <row r="5346" ht="23.25">
      <c r="K5346" s="372"/>
    </row>
    <row r="5347" ht="23.25">
      <c r="K5347" s="372"/>
    </row>
    <row r="5348" ht="23.25">
      <c r="K5348" s="372"/>
    </row>
    <row r="5349" ht="23.25">
      <c r="K5349" s="372"/>
    </row>
    <row r="5350" ht="23.25">
      <c r="K5350" s="372"/>
    </row>
    <row r="5351" ht="23.25">
      <c r="K5351" s="372"/>
    </row>
    <row r="5352" ht="23.25">
      <c r="K5352" s="372"/>
    </row>
    <row r="5353" ht="23.25">
      <c r="K5353" s="372"/>
    </row>
    <row r="5354" ht="23.25">
      <c r="K5354" s="372"/>
    </row>
    <row r="5355" ht="23.25">
      <c r="K5355" s="372"/>
    </row>
    <row r="5356" ht="23.25">
      <c r="K5356" s="372"/>
    </row>
    <row r="5357" ht="23.25">
      <c r="K5357" s="372"/>
    </row>
    <row r="5358" ht="23.25">
      <c r="K5358" s="372"/>
    </row>
    <row r="5359" ht="23.25">
      <c r="K5359" s="372"/>
    </row>
    <row r="5360" ht="23.25">
      <c r="K5360" s="372"/>
    </row>
    <row r="5361" ht="23.25">
      <c r="K5361" s="372"/>
    </row>
    <row r="5362" ht="23.25">
      <c r="K5362" s="372"/>
    </row>
    <row r="5363" ht="23.25">
      <c r="K5363" s="372"/>
    </row>
    <row r="5364" ht="23.25">
      <c r="K5364" s="372"/>
    </row>
    <row r="5365" ht="23.25">
      <c r="K5365" s="372"/>
    </row>
    <row r="5366" ht="23.25">
      <c r="K5366" s="372"/>
    </row>
    <row r="5367" ht="23.25">
      <c r="K5367" s="372"/>
    </row>
    <row r="5368" ht="23.25">
      <c r="K5368" s="372"/>
    </row>
    <row r="5369" ht="23.25">
      <c r="K5369" s="372"/>
    </row>
    <row r="5370" ht="23.25">
      <c r="K5370" s="372"/>
    </row>
    <row r="5371" ht="23.25">
      <c r="K5371" s="372"/>
    </row>
    <row r="5372" ht="23.25">
      <c r="K5372" s="372"/>
    </row>
    <row r="5373" ht="23.25">
      <c r="K5373" s="372"/>
    </row>
    <row r="5374" ht="23.25">
      <c r="K5374" s="372"/>
    </row>
    <row r="5375" ht="23.25">
      <c r="K5375" s="372"/>
    </row>
    <row r="5376" ht="23.25">
      <c r="K5376" s="372"/>
    </row>
    <row r="5377" ht="23.25">
      <c r="K5377" s="372"/>
    </row>
    <row r="5378" ht="23.25">
      <c r="K5378" s="372"/>
    </row>
    <row r="5379" ht="23.25">
      <c r="K5379" s="372"/>
    </row>
    <row r="5380" ht="23.25">
      <c r="K5380" s="372"/>
    </row>
    <row r="5381" ht="23.25">
      <c r="K5381" s="372"/>
    </row>
    <row r="5382" ht="23.25">
      <c r="K5382" s="372"/>
    </row>
    <row r="5383" ht="23.25">
      <c r="K5383" s="372"/>
    </row>
    <row r="5384" ht="23.25">
      <c r="K5384" s="372"/>
    </row>
    <row r="5385" ht="23.25">
      <c r="K5385" s="372"/>
    </row>
    <row r="5386" ht="23.25">
      <c r="K5386" s="372"/>
    </row>
    <row r="5387" ht="23.25">
      <c r="K5387" s="372"/>
    </row>
    <row r="5388" ht="23.25">
      <c r="K5388" s="372"/>
    </row>
    <row r="5389" ht="23.25">
      <c r="K5389" s="372"/>
    </row>
    <row r="5390" ht="23.25">
      <c r="K5390" s="372"/>
    </row>
    <row r="5391" ht="23.25">
      <c r="K5391" s="372"/>
    </row>
    <row r="5392" ht="23.25">
      <c r="K5392" s="372"/>
    </row>
    <row r="5393" ht="23.25">
      <c r="K5393" s="372"/>
    </row>
    <row r="5394" ht="23.25">
      <c r="K5394" s="372"/>
    </row>
    <row r="5395" ht="23.25">
      <c r="K5395" s="372"/>
    </row>
    <row r="5396" ht="23.25">
      <c r="K5396" s="372"/>
    </row>
    <row r="5397" ht="23.25">
      <c r="K5397" s="372"/>
    </row>
    <row r="5398" ht="23.25">
      <c r="K5398" s="372"/>
    </row>
    <row r="5399" ht="23.25">
      <c r="K5399" s="372"/>
    </row>
    <row r="5400" ht="23.25">
      <c r="K5400" s="372"/>
    </row>
    <row r="5401" ht="23.25">
      <c r="K5401" s="372"/>
    </row>
    <row r="5402" ht="23.25">
      <c r="K5402" s="372"/>
    </row>
    <row r="5403" ht="23.25">
      <c r="K5403" s="372"/>
    </row>
    <row r="5404" ht="23.25">
      <c r="K5404" s="372"/>
    </row>
    <row r="5405" ht="23.25">
      <c r="K5405" s="372"/>
    </row>
    <row r="5406" ht="23.25">
      <c r="K5406" s="372"/>
    </row>
    <row r="5407" ht="23.25">
      <c r="K5407" s="372"/>
    </row>
    <row r="5408" ht="23.25">
      <c r="K5408" s="372"/>
    </row>
    <row r="5409" ht="23.25">
      <c r="K5409" s="372"/>
    </row>
    <row r="5410" ht="23.25">
      <c r="K5410" s="372"/>
    </row>
    <row r="5411" ht="23.25">
      <c r="K5411" s="372"/>
    </row>
    <row r="5412" ht="23.25">
      <c r="K5412" s="372"/>
    </row>
    <row r="5413" ht="23.25">
      <c r="K5413" s="372"/>
    </row>
    <row r="5414" ht="23.25">
      <c r="K5414" s="372"/>
    </row>
    <row r="5415" ht="23.25">
      <c r="K5415" s="372"/>
    </row>
    <row r="5416" ht="23.25">
      <c r="K5416" s="372"/>
    </row>
    <row r="5417" ht="23.25">
      <c r="K5417" s="372"/>
    </row>
    <row r="5418" ht="23.25">
      <c r="K5418" s="372"/>
    </row>
    <row r="5419" ht="23.25">
      <c r="K5419" s="372"/>
    </row>
    <row r="5420" ht="23.25">
      <c r="K5420" s="372"/>
    </row>
    <row r="5421" ht="23.25">
      <c r="K5421" s="372"/>
    </row>
    <row r="5422" ht="23.25">
      <c r="K5422" s="372"/>
    </row>
    <row r="5423" ht="23.25">
      <c r="K5423" s="372"/>
    </row>
    <row r="5424" ht="23.25">
      <c r="K5424" s="372"/>
    </row>
    <row r="5425" ht="23.25">
      <c r="K5425" s="372"/>
    </row>
    <row r="5426" ht="23.25">
      <c r="K5426" s="372"/>
    </row>
    <row r="5427" ht="23.25">
      <c r="K5427" s="372"/>
    </row>
    <row r="5428" ht="23.25">
      <c r="K5428" s="372"/>
    </row>
    <row r="5429" ht="23.25">
      <c r="K5429" s="372"/>
    </row>
    <row r="5430" ht="23.25">
      <c r="K5430" s="372"/>
    </row>
    <row r="5431" ht="23.25">
      <c r="K5431" s="372"/>
    </row>
    <row r="5432" ht="23.25">
      <c r="K5432" s="372"/>
    </row>
    <row r="5433" ht="23.25">
      <c r="K5433" s="372"/>
    </row>
    <row r="5434" ht="23.25">
      <c r="K5434" s="372"/>
    </row>
    <row r="5435" ht="23.25">
      <c r="K5435" s="372"/>
    </row>
    <row r="5436" ht="23.25">
      <c r="K5436" s="372"/>
    </row>
    <row r="5437" ht="23.25">
      <c r="K5437" s="372"/>
    </row>
    <row r="5438" ht="23.25">
      <c r="K5438" s="372"/>
    </row>
    <row r="5439" ht="23.25">
      <c r="K5439" s="372"/>
    </row>
    <row r="5440" ht="23.25">
      <c r="K5440" s="372"/>
    </row>
    <row r="5441" ht="23.25">
      <c r="K5441" s="372"/>
    </row>
    <row r="5442" ht="23.25">
      <c r="K5442" s="372"/>
    </row>
    <row r="5443" ht="23.25">
      <c r="K5443" s="372"/>
    </row>
    <row r="5444" ht="23.25">
      <c r="K5444" s="372"/>
    </row>
    <row r="5445" ht="23.25">
      <c r="K5445" s="372"/>
    </row>
    <row r="5446" ht="23.25">
      <c r="K5446" s="372"/>
    </row>
    <row r="5447" ht="23.25">
      <c r="K5447" s="372"/>
    </row>
    <row r="5448" ht="23.25">
      <c r="K5448" s="372"/>
    </row>
    <row r="5449" ht="23.25">
      <c r="K5449" s="372"/>
    </row>
    <row r="5450" ht="23.25">
      <c r="K5450" s="372"/>
    </row>
    <row r="5451" ht="23.25">
      <c r="K5451" s="372"/>
    </row>
    <row r="5452" ht="23.25">
      <c r="K5452" s="372"/>
    </row>
    <row r="5453" ht="23.25">
      <c r="K5453" s="372"/>
    </row>
    <row r="5454" ht="23.25">
      <c r="K5454" s="372"/>
    </row>
    <row r="5455" ht="23.25">
      <c r="K5455" s="372"/>
    </row>
    <row r="5456" ht="23.25">
      <c r="K5456" s="372"/>
    </row>
    <row r="5457" ht="23.25">
      <c r="K5457" s="372"/>
    </row>
    <row r="5458" ht="23.25">
      <c r="K5458" s="372"/>
    </row>
    <row r="5459" ht="23.25">
      <c r="K5459" s="372"/>
    </row>
    <row r="5460" ht="23.25">
      <c r="K5460" s="372"/>
    </row>
    <row r="5461" ht="23.25">
      <c r="K5461" s="372"/>
    </row>
    <row r="5462" ht="23.25">
      <c r="K5462" s="372"/>
    </row>
    <row r="5463" ht="23.25">
      <c r="K5463" s="372"/>
    </row>
    <row r="5464" ht="23.25">
      <c r="K5464" s="372"/>
    </row>
    <row r="5465" ht="23.25">
      <c r="K5465" s="372"/>
    </row>
    <row r="5466" ht="23.25">
      <c r="K5466" s="372"/>
    </row>
    <row r="5467" ht="23.25">
      <c r="K5467" s="372"/>
    </row>
    <row r="5468" ht="23.25">
      <c r="K5468" s="372"/>
    </row>
    <row r="5469" ht="23.25">
      <c r="K5469" s="372"/>
    </row>
    <row r="5470" ht="23.25">
      <c r="K5470" s="372"/>
    </row>
    <row r="5471" ht="23.25">
      <c r="K5471" s="372"/>
    </row>
    <row r="5472" ht="23.25">
      <c r="K5472" s="372"/>
    </row>
    <row r="5473" ht="23.25">
      <c r="K5473" s="372"/>
    </row>
    <row r="5474" ht="23.25">
      <c r="K5474" s="372"/>
    </row>
    <row r="5475" ht="23.25">
      <c r="K5475" s="372"/>
    </row>
    <row r="5476" ht="23.25">
      <c r="K5476" s="372"/>
    </row>
    <row r="5477" ht="23.25">
      <c r="K5477" s="372"/>
    </row>
    <row r="5478" ht="23.25">
      <c r="K5478" s="372"/>
    </row>
    <row r="5479" ht="23.25">
      <c r="K5479" s="372"/>
    </row>
    <row r="5480" ht="23.25">
      <c r="K5480" s="372"/>
    </row>
    <row r="5481" ht="23.25">
      <c r="K5481" s="372"/>
    </row>
    <row r="5482" ht="23.25">
      <c r="K5482" s="372"/>
    </row>
    <row r="5483" ht="23.25">
      <c r="K5483" s="372"/>
    </row>
    <row r="5484" ht="23.25">
      <c r="K5484" s="372"/>
    </row>
    <row r="5485" ht="23.25">
      <c r="K5485" s="372"/>
    </row>
    <row r="5486" ht="23.25">
      <c r="K5486" s="372"/>
    </row>
    <row r="5487" ht="23.25">
      <c r="K5487" s="372"/>
    </row>
    <row r="5488" ht="23.25">
      <c r="K5488" s="372"/>
    </row>
    <row r="5489" ht="23.25">
      <c r="K5489" s="372"/>
    </row>
    <row r="5490" ht="23.25">
      <c r="K5490" s="372"/>
    </row>
    <row r="5491" ht="23.25">
      <c r="K5491" s="372"/>
    </row>
    <row r="5492" ht="23.25">
      <c r="K5492" s="372"/>
    </row>
    <row r="5493" ht="23.25">
      <c r="K5493" s="372"/>
    </row>
    <row r="5494" ht="23.25">
      <c r="K5494" s="372"/>
    </row>
    <row r="5495" ht="23.25">
      <c r="K5495" s="372"/>
    </row>
    <row r="5496" ht="23.25">
      <c r="K5496" s="372"/>
    </row>
    <row r="5497" ht="23.25">
      <c r="K5497" s="372"/>
    </row>
    <row r="5498" ht="23.25">
      <c r="K5498" s="372"/>
    </row>
    <row r="5499" ht="23.25">
      <c r="K5499" s="372"/>
    </row>
    <row r="5500" ht="23.25">
      <c r="K5500" s="372"/>
    </row>
    <row r="5501" ht="23.25">
      <c r="K5501" s="372"/>
    </row>
    <row r="5502" ht="23.25">
      <c r="K5502" s="372"/>
    </row>
    <row r="5503" ht="23.25">
      <c r="K5503" s="372"/>
    </row>
    <row r="5504" ht="23.25">
      <c r="K5504" s="372"/>
    </row>
    <row r="5505" ht="23.25">
      <c r="K5505" s="372"/>
    </row>
    <row r="5506" ht="23.25">
      <c r="K5506" s="372"/>
    </row>
    <row r="5507" ht="23.25">
      <c r="K5507" s="372"/>
    </row>
    <row r="5508" ht="23.25">
      <c r="K5508" s="372"/>
    </row>
    <row r="5509" ht="23.25">
      <c r="K5509" s="372"/>
    </row>
    <row r="5510" ht="23.25">
      <c r="K5510" s="372"/>
    </row>
    <row r="5511" ht="23.25">
      <c r="K5511" s="372"/>
    </row>
    <row r="5512" ht="23.25">
      <c r="K5512" s="372"/>
    </row>
    <row r="5513" ht="23.25">
      <c r="K5513" s="372"/>
    </row>
    <row r="5514" ht="23.25">
      <c r="K5514" s="372"/>
    </row>
    <row r="5515" ht="23.25">
      <c r="K5515" s="372"/>
    </row>
    <row r="5516" ht="23.25">
      <c r="K5516" s="372"/>
    </row>
    <row r="5517" ht="23.25">
      <c r="K5517" s="372"/>
    </row>
    <row r="5518" ht="23.25">
      <c r="K5518" s="372"/>
    </row>
    <row r="5519" ht="23.25">
      <c r="K5519" s="372"/>
    </row>
    <row r="5520" ht="23.25">
      <c r="K5520" s="372"/>
    </row>
    <row r="5521" ht="23.25">
      <c r="K5521" s="372"/>
    </row>
    <row r="5522" ht="23.25">
      <c r="K5522" s="372"/>
    </row>
    <row r="5523" ht="23.25">
      <c r="K5523" s="372"/>
    </row>
    <row r="5524" ht="23.25">
      <c r="K5524" s="372"/>
    </row>
    <row r="5525" ht="23.25">
      <c r="K5525" s="372"/>
    </row>
    <row r="5526" ht="23.25">
      <c r="K5526" s="372"/>
    </row>
    <row r="5527" ht="23.25">
      <c r="K5527" s="372"/>
    </row>
    <row r="5528" ht="23.25">
      <c r="K5528" s="372"/>
    </row>
    <row r="5529" ht="23.25">
      <c r="K5529" s="372"/>
    </row>
    <row r="5530" ht="23.25">
      <c r="K5530" s="372"/>
    </row>
    <row r="5531" ht="23.25">
      <c r="K5531" s="372"/>
    </row>
    <row r="5532" ht="23.25">
      <c r="K5532" s="372"/>
    </row>
    <row r="5533" ht="23.25">
      <c r="K5533" s="372"/>
    </row>
    <row r="5534" ht="23.25">
      <c r="K5534" s="372"/>
    </row>
    <row r="5535" ht="23.25">
      <c r="K5535" s="372"/>
    </row>
    <row r="5536" ht="23.25">
      <c r="K5536" s="372"/>
    </row>
    <row r="5537" ht="23.25">
      <c r="K5537" s="372"/>
    </row>
    <row r="5538" ht="23.25">
      <c r="K5538" s="372"/>
    </row>
    <row r="5539" ht="23.25">
      <c r="K5539" s="372"/>
    </row>
    <row r="5540" ht="23.25">
      <c r="K5540" s="372"/>
    </row>
    <row r="5541" ht="23.25">
      <c r="K5541" s="372"/>
    </row>
    <row r="5542" ht="23.25">
      <c r="K5542" s="372"/>
    </row>
    <row r="5543" ht="23.25">
      <c r="K5543" s="372"/>
    </row>
    <row r="5544" ht="23.25">
      <c r="K5544" s="372"/>
    </row>
    <row r="5545" ht="23.25">
      <c r="K5545" s="372"/>
    </row>
    <row r="5546" ht="23.25">
      <c r="K5546" s="372"/>
    </row>
    <row r="5547" ht="23.25">
      <c r="K5547" s="372"/>
    </row>
    <row r="5548" ht="23.25">
      <c r="K5548" s="372"/>
    </row>
    <row r="5549" ht="23.25">
      <c r="K5549" s="372"/>
    </row>
    <row r="5550" ht="23.25">
      <c r="K5550" s="372"/>
    </row>
    <row r="5551" ht="23.25">
      <c r="K5551" s="372"/>
    </row>
    <row r="5552" ht="23.25">
      <c r="K5552" s="372"/>
    </row>
    <row r="5553" ht="23.25">
      <c r="K5553" s="372"/>
    </row>
    <row r="5554" ht="23.25">
      <c r="K5554" s="372"/>
    </row>
    <row r="5555" ht="23.25">
      <c r="K5555" s="372"/>
    </row>
    <row r="5556" ht="23.25">
      <c r="K5556" s="372"/>
    </row>
    <row r="5557" ht="23.25">
      <c r="K5557" s="372"/>
    </row>
    <row r="5558" ht="23.25">
      <c r="K5558" s="372"/>
    </row>
    <row r="5559" ht="23.25">
      <c r="K5559" s="372"/>
    </row>
    <row r="5560" ht="23.25">
      <c r="K5560" s="372"/>
    </row>
    <row r="5561" ht="23.25">
      <c r="K5561" s="372"/>
    </row>
    <row r="5562" ht="23.25">
      <c r="K5562" s="372"/>
    </row>
    <row r="5563" ht="23.25">
      <c r="K5563" s="372"/>
    </row>
    <row r="5564" ht="23.25">
      <c r="K5564" s="372"/>
    </row>
    <row r="5565" ht="23.25">
      <c r="K5565" s="372"/>
    </row>
    <row r="5566" ht="23.25">
      <c r="K5566" s="372"/>
    </row>
    <row r="5567" ht="23.25">
      <c r="K5567" s="372"/>
    </row>
    <row r="5568" ht="23.25">
      <c r="K5568" s="372"/>
    </row>
    <row r="5569" ht="23.25">
      <c r="K5569" s="372"/>
    </row>
    <row r="5570" ht="23.25">
      <c r="K5570" s="372"/>
    </row>
    <row r="5571" ht="23.25">
      <c r="K5571" s="372"/>
    </row>
    <row r="5572" ht="23.25">
      <c r="K5572" s="372"/>
    </row>
    <row r="5573" ht="23.25">
      <c r="K5573" s="372"/>
    </row>
    <row r="5574" ht="23.25">
      <c r="K5574" s="372"/>
    </row>
    <row r="5575" ht="23.25">
      <c r="K5575" s="372"/>
    </row>
    <row r="5576" ht="23.25">
      <c r="K5576" s="372"/>
    </row>
    <row r="5577" ht="23.25">
      <c r="K5577" s="372"/>
    </row>
    <row r="5578" ht="23.25">
      <c r="K5578" s="372"/>
    </row>
    <row r="5579" ht="23.25">
      <c r="K5579" s="372"/>
    </row>
    <row r="5580" ht="23.25">
      <c r="K5580" s="372"/>
    </row>
    <row r="5581" ht="23.25">
      <c r="K5581" s="372"/>
    </row>
    <row r="5582" ht="23.25">
      <c r="K5582" s="372"/>
    </row>
    <row r="5583" ht="23.25">
      <c r="K5583" s="372"/>
    </row>
    <row r="5584" ht="23.25">
      <c r="K5584" s="372"/>
    </row>
    <row r="5585" ht="23.25">
      <c r="K5585" s="372"/>
    </row>
    <row r="5586" ht="23.25">
      <c r="K5586" s="372"/>
    </row>
    <row r="5587" ht="23.25">
      <c r="K5587" s="372"/>
    </row>
    <row r="5588" ht="23.25">
      <c r="K5588" s="372"/>
    </row>
    <row r="5589" ht="23.25">
      <c r="K5589" s="372"/>
    </row>
    <row r="5590" ht="23.25">
      <c r="K5590" s="372"/>
    </row>
    <row r="5591" ht="23.25">
      <c r="K5591" s="372"/>
    </row>
    <row r="5592" ht="23.25">
      <c r="K5592" s="372"/>
    </row>
    <row r="5593" ht="23.25">
      <c r="K5593" s="372"/>
    </row>
    <row r="5594" ht="23.25">
      <c r="K5594" s="372"/>
    </row>
    <row r="5595" ht="23.25">
      <c r="K5595" s="372"/>
    </row>
    <row r="5596" ht="23.25">
      <c r="K5596" s="372"/>
    </row>
    <row r="5597" ht="23.25">
      <c r="K5597" s="372"/>
    </row>
    <row r="5598" ht="23.25">
      <c r="K5598" s="372"/>
    </row>
    <row r="5599" ht="23.25">
      <c r="K5599" s="372"/>
    </row>
    <row r="5600" ht="23.25">
      <c r="K5600" s="372"/>
    </row>
    <row r="5601" ht="23.25">
      <c r="K5601" s="372"/>
    </row>
    <row r="5602" ht="23.25">
      <c r="K5602" s="372"/>
    </row>
    <row r="5603" ht="23.25">
      <c r="K5603" s="372"/>
    </row>
    <row r="5604" ht="23.25">
      <c r="K5604" s="372"/>
    </row>
    <row r="5605" ht="23.25">
      <c r="K5605" s="372"/>
    </row>
    <row r="5606" ht="23.25">
      <c r="K5606" s="372"/>
    </row>
    <row r="5607" ht="23.25">
      <c r="K5607" s="372"/>
    </row>
    <row r="5608" ht="23.25">
      <c r="K5608" s="372"/>
    </row>
    <row r="5609" ht="23.25">
      <c r="K5609" s="372"/>
    </row>
    <row r="5610" ht="23.25">
      <c r="K5610" s="372"/>
    </row>
    <row r="5611" ht="23.25">
      <c r="K5611" s="372"/>
    </row>
    <row r="5612" ht="23.25">
      <c r="K5612" s="372"/>
    </row>
    <row r="5613" ht="23.25">
      <c r="K5613" s="372"/>
    </row>
    <row r="5614" ht="23.25">
      <c r="K5614" s="372"/>
    </row>
    <row r="5615" ht="23.25">
      <c r="K5615" s="372"/>
    </row>
    <row r="5616" ht="23.25">
      <c r="K5616" s="372"/>
    </row>
    <row r="5617" ht="23.25">
      <c r="K5617" s="372"/>
    </row>
    <row r="5618" ht="23.25">
      <c r="K5618" s="372"/>
    </row>
    <row r="5619" ht="23.25">
      <c r="K5619" s="372"/>
    </row>
    <row r="5620" ht="23.25">
      <c r="K5620" s="372"/>
    </row>
    <row r="5621" ht="23.25">
      <c r="K5621" s="372"/>
    </row>
    <row r="5622" ht="23.25">
      <c r="K5622" s="372"/>
    </row>
    <row r="5623" ht="23.25">
      <c r="K5623" s="372"/>
    </row>
    <row r="5624" ht="23.25">
      <c r="K5624" s="372"/>
    </row>
    <row r="5625" ht="23.25">
      <c r="K5625" s="372"/>
    </row>
    <row r="5626" ht="23.25">
      <c r="K5626" s="372"/>
    </row>
    <row r="5627" ht="23.25">
      <c r="K5627" s="372"/>
    </row>
    <row r="5628" ht="23.25">
      <c r="K5628" s="372"/>
    </row>
    <row r="5629" ht="23.25">
      <c r="K5629" s="372"/>
    </row>
    <row r="5630" ht="23.25">
      <c r="K5630" s="372"/>
    </row>
    <row r="5631" ht="23.25">
      <c r="K5631" s="372"/>
    </row>
    <row r="5632" ht="23.25">
      <c r="K5632" s="372"/>
    </row>
    <row r="5633" ht="23.25">
      <c r="K5633" s="372"/>
    </row>
    <row r="5634" ht="23.25">
      <c r="K5634" s="372"/>
    </row>
    <row r="5635" ht="23.25">
      <c r="K5635" s="372"/>
    </row>
    <row r="5636" ht="23.25">
      <c r="K5636" s="372"/>
    </row>
    <row r="5637" ht="23.25">
      <c r="K5637" s="372"/>
    </row>
    <row r="5638" ht="23.25">
      <c r="K5638" s="372"/>
    </row>
    <row r="5639" ht="23.25">
      <c r="K5639" s="372"/>
    </row>
    <row r="5640" ht="23.25">
      <c r="K5640" s="372"/>
    </row>
    <row r="5641" ht="23.25">
      <c r="K5641" s="372"/>
    </row>
    <row r="5642" ht="23.25">
      <c r="K5642" s="372"/>
    </row>
    <row r="5643" ht="23.25">
      <c r="K5643" s="372"/>
    </row>
    <row r="5644" ht="23.25">
      <c r="K5644" s="372"/>
    </row>
    <row r="5645" ht="23.25">
      <c r="K5645" s="372"/>
    </row>
    <row r="5646" ht="23.25">
      <c r="K5646" s="372"/>
    </row>
    <row r="5647" ht="23.25">
      <c r="K5647" s="372"/>
    </row>
    <row r="5648" ht="23.25">
      <c r="K5648" s="372"/>
    </row>
    <row r="5649" ht="23.25">
      <c r="K5649" s="372"/>
    </row>
    <row r="5650" ht="23.25">
      <c r="K5650" s="372"/>
    </row>
    <row r="5651" ht="23.25">
      <c r="K5651" s="372"/>
    </row>
    <row r="5652" ht="23.25">
      <c r="K5652" s="372"/>
    </row>
    <row r="5653" ht="23.25">
      <c r="K5653" s="372"/>
    </row>
    <row r="5654" ht="23.25">
      <c r="K5654" s="372"/>
    </row>
    <row r="5655" ht="23.25">
      <c r="K5655" s="372"/>
    </row>
    <row r="5656" ht="23.25">
      <c r="K5656" s="372"/>
    </row>
    <row r="5657" ht="23.25">
      <c r="K5657" s="372"/>
    </row>
    <row r="5658" ht="23.25">
      <c r="K5658" s="372"/>
    </row>
    <row r="5659" ht="23.25">
      <c r="K5659" s="372"/>
    </row>
    <row r="5660" ht="23.25">
      <c r="K5660" s="372"/>
    </row>
    <row r="5661" ht="23.25">
      <c r="K5661" s="372"/>
    </row>
    <row r="5662" ht="23.25">
      <c r="K5662" s="372"/>
    </row>
    <row r="5663" ht="23.25">
      <c r="K5663" s="372"/>
    </row>
    <row r="5664" ht="23.25">
      <c r="K5664" s="372"/>
    </row>
    <row r="5665" ht="23.25">
      <c r="K5665" s="372"/>
    </row>
    <row r="5666" ht="23.25">
      <c r="K5666" s="372"/>
    </row>
    <row r="5667" ht="23.25">
      <c r="K5667" s="372"/>
    </row>
    <row r="5668" ht="23.25">
      <c r="K5668" s="372"/>
    </row>
    <row r="5669" ht="23.25">
      <c r="K5669" s="372"/>
    </row>
    <row r="5670" ht="23.25">
      <c r="K5670" s="372"/>
    </row>
    <row r="5671" ht="23.25">
      <c r="K5671" s="372"/>
    </row>
    <row r="5672" ht="23.25">
      <c r="K5672" s="372"/>
    </row>
    <row r="5673" ht="23.25">
      <c r="K5673" s="372"/>
    </row>
    <row r="5674" ht="23.25">
      <c r="K5674" s="372"/>
    </row>
    <row r="5675" ht="23.25">
      <c r="K5675" s="372"/>
    </row>
    <row r="5676" ht="23.25">
      <c r="K5676" s="372"/>
    </row>
    <row r="5677" ht="23.25">
      <c r="K5677" s="372"/>
    </row>
    <row r="5678" ht="23.25">
      <c r="K5678" s="372"/>
    </row>
    <row r="5679" ht="23.25">
      <c r="K5679" s="372"/>
    </row>
    <row r="5680" ht="23.25">
      <c r="K5680" s="372"/>
    </row>
    <row r="5681" ht="23.25">
      <c r="K5681" s="372"/>
    </row>
    <row r="5682" ht="23.25">
      <c r="K5682" s="372"/>
    </row>
    <row r="5683" ht="23.25">
      <c r="K5683" s="372"/>
    </row>
    <row r="5684" ht="23.25">
      <c r="K5684" s="372"/>
    </row>
    <row r="5685" ht="23.25">
      <c r="K5685" s="372"/>
    </row>
    <row r="5686" ht="23.25">
      <c r="K5686" s="372"/>
    </row>
    <row r="5687" ht="23.25">
      <c r="K5687" s="372"/>
    </row>
    <row r="5688" ht="23.25">
      <c r="K5688" s="372"/>
    </row>
    <row r="5689" ht="23.25">
      <c r="K5689" s="372"/>
    </row>
    <row r="5690" ht="23.25">
      <c r="K5690" s="372"/>
    </row>
    <row r="5691" ht="23.25">
      <c r="K5691" s="372"/>
    </row>
    <row r="5692" ht="23.25">
      <c r="K5692" s="372"/>
    </row>
    <row r="5693" ht="23.25">
      <c r="K5693" s="372"/>
    </row>
    <row r="5694" ht="23.25">
      <c r="K5694" s="372"/>
    </row>
    <row r="5695" ht="23.25">
      <c r="K5695" s="372"/>
    </row>
    <row r="5696" ht="23.25">
      <c r="K5696" s="372"/>
    </row>
    <row r="5697" ht="23.25">
      <c r="K5697" s="372"/>
    </row>
    <row r="5698" ht="23.25">
      <c r="K5698" s="372"/>
    </row>
    <row r="5699" ht="23.25">
      <c r="K5699" s="372"/>
    </row>
    <row r="5700" ht="23.25">
      <c r="K5700" s="372"/>
    </row>
    <row r="5701" ht="23.25">
      <c r="K5701" s="372"/>
    </row>
    <row r="5702" ht="23.25">
      <c r="K5702" s="372"/>
    </row>
    <row r="5703" ht="23.25">
      <c r="K5703" s="372"/>
    </row>
    <row r="5704" ht="23.25">
      <c r="K5704" s="372"/>
    </row>
    <row r="5705" ht="23.25">
      <c r="K5705" s="372"/>
    </row>
    <row r="5706" ht="23.25">
      <c r="K5706" s="372"/>
    </row>
    <row r="5707" ht="23.25">
      <c r="K5707" s="372"/>
    </row>
    <row r="5708" ht="23.25">
      <c r="K5708" s="372"/>
    </row>
    <row r="5709" ht="23.25">
      <c r="K5709" s="372"/>
    </row>
    <row r="5710" ht="23.25">
      <c r="K5710" s="372"/>
    </row>
    <row r="5711" ht="23.25">
      <c r="K5711" s="372"/>
    </row>
    <row r="5712" ht="23.25">
      <c r="K5712" s="372"/>
    </row>
    <row r="5713" ht="23.25">
      <c r="K5713" s="372"/>
    </row>
    <row r="5714" ht="23.25">
      <c r="K5714" s="372"/>
    </row>
    <row r="5715" ht="23.25">
      <c r="K5715" s="372"/>
    </row>
    <row r="5716" ht="23.25">
      <c r="K5716" s="372"/>
    </row>
    <row r="5717" ht="23.25">
      <c r="K5717" s="372"/>
    </row>
    <row r="5718" ht="23.25">
      <c r="K5718" s="372"/>
    </row>
    <row r="5719" ht="23.25">
      <c r="K5719" s="372"/>
    </row>
    <row r="5720" ht="23.25">
      <c r="K5720" s="372"/>
    </row>
    <row r="5721" ht="23.25">
      <c r="K5721" s="372"/>
    </row>
    <row r="5722" ht="23.25">
      <c r="K5722" s="372"/>
    </row>
    <row r="5723" ht="23.25">
      <c r="K5723" s="372"/>
    </row>
    <row r="5724" ht="23.25">
      <c r="K5724" s="372"/>
    </row>
    <row r="5725" ht="23.25">
      <c r="K5725" s="372"/>
    </row>
    <row r="5726" ht="23.25">
      <c r="K5726" s="372"/>
    </row>
    <row r="5727" ht="23.25">
      <c r="K5727" s="372"/>
    </row>
    <row r="5728" ht="23.25">
      <c r="K5728" s="372"/>
    </row>
    <row r="5729" ht="23.25">
      <c r="K5729" s="372"/>
    </row>
    <row r="5730" ht="23.25">
      <c r="K5730" s="372"/>
    </row>
    <row r="5731" ht="23.25">
      <c r="K5731" s="372"/>
    </row>
    <row r="5732" ht="23.25">
      <c r="K5732" s="372"/>
    </row>
    <row r="5733" ht="23.25">
      <c r="K5733" s="372"/>
    </row>
    <row r="5734" ht="23.25">
      <c r="K5734" s="372"/>
    </row>
    <row r="5735" ht="23.25">
      <c r="K5735" s="372"/>
    </row>
    <row r="5736" ht="23.25">
      <c r="K5736" s="372"/>
    </row>
    <row r="5737" ht="23.25">
      <c r="K5737" s="372"/>
    </row>
    <row r="5738" ht="23.25">
      <c r="K5738" s="372"/>
    </row>
    <row r="5739" ht="23.25">
      <c r="K5739" s="372"/>
    </row>
    <row r="5740" ht="23.25">
      <c r="K5740" s="372"/>
    </row>
    <row r="5741" ht="23.25">
      <c r="K5741" s="372"/>
    </row>
    <row r="5742" ht="23.25">
      <c r="K5742" s="372"/>
    </row>
    <row r="5743" ht="23.25">
      <c r="K5743" s="372"/>
    </row>
    <row r="5744" ht="23.25">
      <c r="K5744" s="372"/>
    </row>
    <row r="5745" ht="23.25">
      <c r="K5745" s="372"/>
    </row>
    <row r="5746" ht="23.25">
      <c r="K5746" s="372"/>
    </row>
    <row r="5747" ht="23.25">
      <c r="K5747" s="372"/>
    </row>
    <row r="5748" ht="23.25">
      <c r="K5748" s="372"/>
    </row>
    <row r="5749" ht="23.25">
      <c r="K5749" s="372"/>
    </row>
    <row r="5750" ht="23.25">
      <c r="K5750" s="372"/>
    </row>
    <row r="5751" ht="23.25">
      <c r="K5751" s="372"/>
    </row>
    <row r="5752" ht="23.25">
      <c r="K5752" s="372"/>
    </row>
    <row r="5753" ht="23.25">
      <c r="K5753" s="372"/>
    </row>
    <row r="5754" ht="23.25">
      <c r="K5754" s="372"/>
    </row>
    <row r="5755" ht="23.25">
      <c r="K5755" s="372"/>
    </row>
    <row r="5756" ht="23.25">
      <c r="K5756" s="372"/>
    </row>
    <row r="5757" ht="23.25">
      <c r="K5757" s="372"/>
    </row>
    <row r="5758" ht="23.25">
      <c r="K5758" s="372"/>
    </row>
    <row r="5759" ht="23.25">
      <c r="K5759" s="372"/>
    </row>
    <row r="5760" ht="23.25">
      <c r="K5760" s="372"/>
    </row>
    <row r="5761" ht="23.25">
      <c r="K5761" s="372"/>
    </row>
    <row r="5762" ht="23.25">
      <c r="K5762" s="372"/>
    </row>
    <row r="5763" ht="23.25">
      <c r="K5763" s="372"/>
    </row>
    <row r="5764" ht="23.25">
      <c r="K5764" s="372"/>
    </row>
    <row r="5765" ht="23.25">
      <c r="K5765" s="372"/>
    </row>
    <row r="5766" ht="23.25">
      <c r="K5766" s="372"/>
    </row>
    <row r="5767" ht="23.25">
      <c r="K5767" s="372"/>
    </row>
    <row r="5768" ht="23.25">
      <c r="K5768" s="372"/>
    </row>
    <row r="5769" ht="23.25">
      <c r="K5769" s="372"/>
    </row>
    <row r="5770" ht="23.25">
      <c r="K5770" s="372"/>
    </row>
    <row r="5771" ht="23.25">
      <c r="K5771" s="372"/>
    </row>
    <row r="5772" ht="23.25">
      <c r="K5772" s="372"/>
    </row>
    <row r="5773" ht="23.25">
      <c r="K5773" s="372"/>
    </row>
    <row r="5774" ht="23.25">
      <c r="K5774" s="372"/>
    </row>
    <row r="5775" ht="23.25">
      <c r="K5775" s="372"/>
    </row>
    <row r="5776" ht="23.25">
      <c r="K5776" s="372"/>
    </row>
    <row r="5777" ht="23.25">
      <c r="K5777" s="372"/>
    </row>
    <row r="5778" ht="23.25">
      <c r="K5778" s="372"/>
    </row>
    <row r="5779" ht="23.25">
      <c r="K5779" s="372"/>
    </row>
    <row r="5780" ht="23.25">
      <c r="K5780" s="372"/>
    </row>
    <row r="5781" ht="23.25">
      <c r="K5781" s="372"/>
    </row>
    <row r="5782" ht="23.25">
      <c r="K5782" s="372"/>
    </row>
    <row r="5783" ht="23.25">
      <c r="K5783" s="372"/>
    </row>
    <row r="5784" ht="23.25">
      <c r="K5784" s="372"/>
    </row>
    <row r="5785" ht="23.25">
      <c r="K5785" s="372"/>
    </row>
    <row r="5786" ht="23.25">
      <c r="K5786" s="372"/>
    </row>
    <row r="5787" ht="23.25">
      <c r="K5787" s="372"/>
    </row>
    <row r="5788" ht="23.25">
      <c r="K5788" s="372"/>
    </row>
    <row r="5789" ht="23.25">
      <c r="K5789" s="372"/>
    </row>
    <row r="5790" ht="23.25">
      <c r="K5790" s="372"/>
    </row>
    <row r="5791" ht="23.25">
      <c r="K5791" s="372"/>
    </row>
    <row r="5792" ht="23.25">
      <c r="K5792" s="372"/>
    </row>
    <row r="5793" ht="23.25">
      <c r="K5793" s="372"/>
    </row>
    <row r="5794" ht="23.25">
      <c r="K5794" s="372"/>
    </row>
    <row r="5795" ht="23.25">
      <c r="K5795" s="372"/>
    </row>
    <row r="5796" ht="23.25">
      <c r="K5796" s="372"/>
    </row>
    <row r="5797" ht="23.25">
      <c r="K5797" s="372"/>
    </row>
    <row r="5798" ht="23.25">
      <c r="K5798" s="372"/>
    </row>
    <row r="5799" ht="23.25">
      <c r="K5799" s="372"/>
    </row>
    <row r="5800" ht="23.25">
      <c r="K5800" s="372"/>
    </row>
    <row r="5801" ht="23.25">
      <c r="K5801" s="372"/>
    </row>
    <row r="5802" ht="23.25">
      <c r="K5802" s="372"/>
    </row>
    <row r="5803" ht="23.25">
      <c r="K5803" s="372"/>
    </row>
    <row r="5804" ht="23.25">
      <c r="K5804" s="372"/>
    </row>
    <row r="5805" ht="23.25">
      <c r="K5805" s="372"/>
    </row>
    <row r="5806" ht="23.25">
      <c r="K5806" s="372"/>
    </row>
    <row r="5807" ht="23.25">
      <c r="K5807" s="372"/>
    </row>
    <row r="5808" ht="23.25">
      <c r="K5808" s="372"/>
    </row>
    <row r="5809" ht="23.25">
      <c r="K5809" s="372"/>
    </row>
    <row r="5810" ht="23.25">
      <c r="K5810" s="372"/>
    </row>
    <row r="5811" ht="23.25">
      <c r="K5811" s="372"/>
    </row>
    <row r="5812" ht="23.25">
      <c r="K5812" s="372"/>
    </row>
    <row r="5813" ht="23.25">
      <c r="K5813" s="372"/>
    </row>
    <row r="5814" ht="23.25">
      <c r="K5814" s="372"/>
    </row>
    <row r="5815" ht="23.25">
      <c r="K5815" s="372"/>
    </row>
    <row r="5816" ht="23.25">
      <c r="K5816" s="372"/>
    </row>
    <row r="5817" ht="23.25">
      <c r="K5817" s="372"/>
    </row>
    <row r="5818" ht="23.25">
      <c r="K5818" s="372"/>
    </row>
    <row r="5819" ht="23.25">
      <c r="K5819" s="372"/>
    </row>
    <row r="5820" ht="23.25">
      <c r="K5820" s="372"/>
    </row>
    <row r="5821" ht="23.25">
      <c r="K5821" s="372"/>
    </row>
    <row r="5822" ht="23.25">
      <c r="K5822" s="372"/>
    </row>
    <row r="5823" ht="23.25">
      <c r="K5823" s="372"/>
    </row>
    <row r="5824" ht="23.25">
      <c r="K5824" s="372"/>
    </row>
    <row r="5825" ht="23.25">
      <c r="K5825" s="372"/>
    </row>
    <row r="5826" ht="23.25">
      <c r="K5826" s="372"/>
    </row>
    <row r="5827" ht="23.25">
      <c r="K5827" s="372"/>
    </row>
    <row r="5828" ht="23.25">
      <c r="K5828" s="372"/>
    </row>
    <row r="5829" ht="23.25">
      <c r="K5829" s="372"/>
    </row>
    <row r="5830" ht="23.25">
      <c r="K5830" s="372"/>
    </row>
    <row r="5831" ht="23.25">
      <c r="K5831" s="372"/>
    </row>
    <row r="5832" ht="23.25">
      <c r="K5832" s="372"/>
    </row>
    <row r="5833" ht="23.25">
      <c r="K5833" s="372"/>
    </row>
    <row r="5834" ht="23.25">
      <c r="K5834" s="372"/>
    </row>
    <row r="5835" ht="23.25">
      <c r="K5835" s="372"/>
    </row>
    <row r="5836" ht="23.25">
      <c r="K5836" s="372"/>
    </row>
    <row r="5837" ht="23.25">
      <c r="K5837" s="372"/>
    </row>
    <row r="5838" ht="23.25">
      <c r="K5838" s="372"/>
    </row>
    <row r="5839" ht="23.25">
      <c r="K5839" s="372"/>
    </row>
    <row r="5840" ht="23.25">
      <c r="K5840" s="372"/>
    </row>
    <row r="5841" ht="23.25">
      <c r="K5841" s="372"/>
    </row>
    <row r="5842" ht="23.25">
      <c r="K5842" s="372"/>
    </row>
    <row r="5843" ht="23.25">
      <c r="K5843" s="372"/>
    </row>
    <row r="5844" ht="23.25">
      <c r="K5844" s="372"/>
    </row>
    <row r="5845" ht="23.25">
      <c r="K5845" s="372"/>
    </row>
    <row r="5846" ht="23.25">
      <c r="K5846" s="372"/>
    </row>
    <row r="5847" ht="23.25">
      <c r="K5847" s="372"/>
    </row>
    <row r="5848" ht="23.25">
      <c r="K5848" s="372"/>
    </row>
    <row r="5849" ht="23.25">
      <c r="K5849" s="372"/>
    </row>
    <row r="5850" ht="23.25">
      <c r="K5850" s="372"/>
    </row>
    <row r="5851" ht="23.25">
      <c r="K5851" s="372"/>
    </row>
    <row r="5852" ht="23.25">
      <c r="K5852" s="372"/>
    </row>
    <row r="5853" ht="23.25">
      <c r="K5853" s="372"/>
    </row>
    <row r="5854" ht="23.25">
      <c r="K5854" s="372"/>
    </row>
    <row r="5855" ht="23.25">
      <c r="K5855" s="372"/>
    </row>
    <row r="5856" ht="23.25">
      <c r="K5856" s="372"/>
    </row>
    <row r="5857" ht="23.25">
      <c r="K5857" s="372"/>
    </row>
    <row r="5858" ht="23.25">
      <c r="K5858" s="372"/>
    </row>
    <row r="5859" ht="23.25">
      <c r="K5859" s="372"/>
    </row>
    <row r="5860" ht="23.25">
      <c r="K5860" s="372"/>
    </row>
    <row r="5861" ht="23.25">
      <c r="K5861" s="372"/>
    </row>
    <row r="5862" ht="23.25">
      <c r="K5862" s="372"/>
    </row>
    <row r="5863" ht="23.25">
      <c r="K5863" s="372"/>
    </row>
    <row r="5864" ht="23.25">
      <c r="K5864" s="372"/>
    </row>
    <row r="5865" ht="23.25">
      <c r="K5865" s="372"/>
    </row>
    <row r="5866" ht="23.25">
      <c r="K5866" s="372"/>
    </row>
    <row r="5867" ht="23.25">
      <c r="K5867" s="372"/>
    </row>
    <row r="5868" ht="23.25">
      <c r="K5868" s="372"/>
    </row>
    <row r="5869" ht="23.25">
      <c r="K5869" s="372"/>
    </row>
    <row r="5870" ht="23.25">
      <c r="K5870" s="372"/>
    </row>
    <row r="5871" ht="23.25">
      <c r="K5871" s="372"/>
    </row>
    <row r="5872" ht="23.25">
      <c r="K5872" s="372"/>
    </row>
    <row r="5873" ht="23.25">
      <c r="K5873" s="372"/>
    </row>
    <row r="5874" ht="23.25">
      <c r="K5874" s="372"/>
    </row>
    <row r="5875" ht="23.25">
      <c r="K5875" s="372"/>
    </row>
    <row r="5876" ht="23.25">
      <c r="K5876" s="372"/>
    </row>
    <row r="5877" ht="23.25">
      <c r="K5877" s="372"/>
    </row>
    <row r="5878" ht="23.25">
      <c r="K5878" s="372"/>
    </row>
    <row r="5879" ht="23.25">
      <c r="K5879" s="372"/>
    </row>
    <row r="5880" ht="23.25">
      <c r="K5880" s="372"/>
    </row>
    <row r="5881" ht="23.25">
      <c r="K5881" s="372"/>
    </row>
    <row r="5882" ht="23.25">
      <c r="K5882" s="372"/>
    </row>
    <row r="5883" ht="23.25">
      <c r="K5883" s="372"/>
    </row>
    <row r="5884" ht="23.25">
      <c r="K5884" s="372"/>
    </row>
    <row r="5885" ht="23.25">
      <c r="K5885" s="372"/>
    </row>
    <row r="5886" ht="23.25">
      <c r="K5886" s="372"/>
    </row>
    <row r="5887" ht="23.25">
      <c r="K5887" s="372"/>
    </row>
    <row r="5888" ht="23.25">
      <c r="K5888" s="372"/>
    </row>
    <row r="5889" ht="23.25">
      <c r="K5889" s="372"/>
    </row>
    <row r="5890" ht="23.25">
      <c r="K5890" s="372"/>
    </row>
    <row r="5891" ht="23.25">
      <c r="K5891" s="372"/>
    </row>
    <row r="5892" ht="23.25">
      <c r="K5892" s="372"/>
    </row>
    <row r="5893" ht="23.25">
      <c r="K5893" s="372"/>
    </row>
    <row r="5894" ht="23.25">
      <c r="K5894" s="372"/>
    </row>
    <row r="5895" ht="23.25">
      <c r="K5895" s="372"/>
    </row>
    <row r="5896" ht="23.25">
      <c r="K5896" s="372"/>
    </row>
    <row r="5897" ht="23.25">
      <c r="K5897" s="372"/>
    </row>
    <row r="5898" ht="23.25">
      <c r="K5898" s="372"/>
    </row>
    <row r="5899" ht="23.25">
      <c r="K5899" s="372"/>
    </row>
    <row r="5900" ht="23.25">
      <c r="K5900" s="372"/>
    </row>
    <row r="5901" ht="23.25">
      <c r="K5901" s="372"/>
    </row>
    <row r="5902" ht="23.25">
      <c r="K5902" s="372"/>
    </row>
    <row r="5903" ht="23.25">
      <c r="K5903" s="372"/>
    </row>
    <row r="5904" ht="23.25">
      <c r="K5904" s="372"/>
    </row>
    <row r="5905" ht="23.25">
      <c r="K5905" s="372"/>
    </row>
    <row r="5906" ht="23.25">
      <c r="K5906" s="372"/>
    </row>
    <row r="5907" ht="23.25">
      <c r="K5907" s="372"/>
    </row>
    <row r="5908" ht="23.25">
      <c r="K5908" s="372"/>
    </row>
    <row r="5909" ht="23.25">
      <c r="K5909" s="372"/>
    </row>
    <row r="5910" ht="23.25">
      <c r="K5910" s="372"/>
    </row>
    <row r="5911" ht="23.25">
      <c r="K5911" s="372"/>
    </row>
    <row r="5912" ht="23.25">
      <c r="K5912" s="372"/>
    </row>
    <row r="5913" ht="23.25">
      <c r="K5913" s="372"/>
    </row>
    <row r="5914" ht="23.25">
      <c r="K5914" s="372"/>
    </row>
    <row r="5915" ht="23.25">
      <c r="K5915" s="372"/>
    </row>
    <row r="5916" ht="23.25">
      <c r="K5916" s="372"/>
    </row>
    <row r="5917" ht="23.25">
      <c r="K5917" s="372"/>
    </row>
    <row r="5918" ht="23.25">
      <c r="K5918" s="372"/>
    </row>
    <row r="5919" ht="23.25">
      <c r="K5919" s="372"/>
    </row>
    <row r="5920" ht="23.25">
      <c r="K5920" s="372"/>
    </row>
    <row r="5921" ht="23.25">
      <c r="K5921" s="372"/>
    </row>
    <row r="5922" ht="23.25">
      <c r="K5922" s="372"/>
    </row>
    <row r="5923" ht="23.25">
      <c r="K5923" s="372"/>
    </row>
    <row r="5924" ht="23.25">
      <c r="K5924" s="372"/>
    </row>
    <row r="5925" ht="23.25">
      <c r="K5925" s="372"/>
    </row>
    <row r="5926" ht="23.25">
      <c r="K5926" s="372"/>
    </row>
    <row r="5927" ht="23.25">
      <c r="K5927" s="372"/>
    </row>
    <row r="5928" ht="23.25">
      <c r="K5928" s="372"/>
    </row>
    <row r="5929" ht="23.25">
      <c r="K5929" s="372"/>
    </row>
    <row r="5930" ht="23.25">
      <c r="K5930" s="372"/>
    </row>
    <row r="5931" ht="23.25">
      <c r="K5931" s="372"/>
    </row>
    <row r="5932" ht="23.25">
      <c r="K5932" s="372"/>
    </row>
    <row r="5933" ht="23.25">
      <c r="K5933" s="372"/>
    </row>
    <row r="5934" ht="23.25">
      <c r="K5934" s="372"/>
    </row>
    <row r="5935" ht="23.25">
      <c r="K5935" s="372"/>
    </row>
    <row r="5936" ht="23.25">
      <c r="K5936" s="372"/>
    </row>
    <row r="5937" ht="23.25">
      <c r="K5937" s="372"/>
    </row>
    <row r="5938" ht="23.25">
      <c r="K5938" s="372"/>
    </row>
    <row r="5939" ht="23.25">
      <c r="K5939" s="372"/>
    </row>
    <row r="5940" ht="23.25">
      <c r="K5940" s="372"/>
    </row>
    <row r="5941" ht="23.25">
      <c r="K5941" s="372"/>
    </row>
    <row r="5942" ht="23.25">
      <c r="K5942" s="372"/>
    </row>
    <row r="5943" ht="23.25">
      <c r="K5943" s="372"/>
    </row>
    <row r="5944" ht="23.25">
      <c r="K5944" s="372"/>
    </row>
    <row r="5945" ht="23.25">
      <c r="K5945" s="372"/>
    </row>
    <row r="5946" ht="23.25">
      <c r="K5946" s="372"/>
    </row>
    <row r="5947" ht="23.25">
      <c r="K5947" s="372"/>
    </row>
    <row r="5948" ht="23.25">
      <c r="K5948" s="372"/>
    </row>
    <row r="5949" ht="23.25">
      <c r="K5949" s="372"/>
    </row>
    <row r="5950" ht="23.25">
      <c r="K5950" s="372"/>
    </row>
    <row r="5951" ht="23.25">
      <c r="K5951" s="372"/>
    </row>
    <row r="5952" ht="23.25">
      <c r="K5952" s="372"/>
    </row>
    <row r="5953" ht="23.25">
      <c r="K5953" s="372"/>
    </row>
    <row r="5954" ht="23.25">
      <c r="K5954" s="372"/>
    </row>
    <row r="5955" ht="23.25">
      <c r="K5955" s="372"/>
    </row>
    <row r="5956" ht="23.25">
      <c r="K5956" s="372"/>
    </row>
    <row r="5957" ht="23.25">
      <c r="K5957" s="372"/>
    </row>
    <row r="5958" ht="23.25">
      <c r="K5958" s="372"/>
    </row>
    <row r="5959" ht="23.25">
      <c r="K5959" s="372"/>
    </row>
    <row r="5960" ht="23.25">
      <c r="K5960" s="372"/>
    </row>
    <row r="5961" ht="23.25">
      <c r="K5961" s="372"/>
    </row>
    <row r="5962" ht="23.25">
      <c r="K5962" s="372"/>
    </row>
    <row r="5963" ht="23.25">
      <c r="K5963" s="372"/>
    </row>
    <row r="5964" ht="23.25">
      <c r="K5964" s="372"/>
    </row>
    <row r="5965" ht="23.25">
      <c r="K5965" s="372"/>
    </row>
    <row r="5966" ht="23.25">
      <c r="K5966" s="372"/>
    </row>
    <row r="5967" ht="23.25">
      <c r="K5967" s="372"/>
    </row>
    <row r="5968" ht="23.25">
      <c r="K5968" s="372"/>
    </row>
    <row r="5969" ht="23.25">
      <c r="K5969" s="372"/>
    </row>
    <row r="5970" ht="23.25">
      <c r="K5970" s="372"/>
    </row>
    <row r="5971" ht="23.25">
      <c r="K5971" s="372"/>
    </row>
    <row r="5972" ht="23.25">
      <c r="K5972" s="372"/>
    </row>
    <row r="5973" ht="23.25">
      <c r="K5973" s="372"/>
    </row>
    <row r="5974" ht="23.25">
      <c r="K5974" s="372"/>
    </row>
    <row r="5975" ht="23.25">
      <c r="K5975" s="372"/>
    </row>
    <row r="5976" ht="23.25">
      <c r="K5976" s="372"/>
    </row>
    <row r="5977" ht="23.25">
      <c r="K5977" s="372"/>
    </row>
    <row r="5978" ht="23.25">
      <c r="K5978" s="372"/>
    </row>
    <row r="5979" ht="23.25">
      <c r="K5979" s="372"/>
    </row>
    <row r="5980" ht="23.25">
      <c r="K5980" s="372"/>
    </row>
    <row r="5981" ht="23.25">
      <c r="K5981" s="372"/>
    </row>
    <row r="5982" ht="23.25">
      <c r="K5982" s="372"/>
    </row>
    <row r="5983" ht="23.25">
      <c r="K5983" s="372"/>
    </row>
    <row r="5984" ht="23.25">
      <c r="K5984" s="372"/>
    </row>
    <row r="5985" ht="23.25">
      <c r="K5985" s="372"/>
    </row>
    <row r="5986" ht="23.25">
      <c r="K5986" s="372"/>
    </row>
    <row r="5987" ht="23.25">
      <c r="K5987" s="372"/>
    </row>
    <row r="5988" ht="23.25">
      <c r="K5988" s="372"/>
    </row>
    <row r="5989" ht="23.25">
      <c r="K5989" s="372"/>
    </row>
    <row r="5990" ht="23.25">
      <c r="K5990" s="372"/>
    </row>
    <row r="5991" ht="23.25">
      <c r="K5991" s="372"/>
    </row>
    <row r="5992" ht="23.25">
      <c r="K5992" s="372"/>
    </row>
    <row r="5993" ht="23.25">
      <c r="K5993" s="372"/>
    </row>
    <row r="5994" ht="23.25">
      <c r="K5994" s="372"/>
    </row>
    <row r="5995" ht="23.25">
      <c r="K5995" s="372"/>
    </row>
    <row r="5996" ht="23.25">
      <c r="K5996" s="372"/>
    </row>
    <row r="5997" ht="23.25">
      <c r="K5997" s="372"/>
    </row>
    <row r="5998" ht="23.25">
      <c r="K5998" s="372"/>
    </row>
    <row r="5999" ht="23.25">
      <c r="K5999" s="372"/>
    </row>
    <row r="6000" ht="23.25">
      <c r="K6000" s="372"/>
    </row>
    <row r="6001" ht="23.25">
      <c r="K6001" s="372"/>
    </row>
    <row r="6002" ht="23.25">
      <c r="K6002" s="372"/>
    </row>
    <row r="6003" ht="23.25">
      <c r="K6003" s="372"/>
    </row>
    <row r="6004" ht="23.25">
      <c r="K6004" s="372"/>
    </row>
    <row r="6005" ht="23.25">
      <c r="K6005" s="372"/>
    </row>
    <row r="6006" ht="23.25">
      <c r="K6006" s="372"/>
    </row>
    <row r="6007" ht="23.25">
      <c r="K6007" s="372"/>
    </row>
    <row r="6008" ht="23.25">
      <c r="K6008" s="372"/>
    </row>
    <row r="6009" ht="23.25">
      <c r="K6009" s="372"/>
    </row>
    <row r="6010" ht="23.25">
      <c r="K6010" s="372"/>
    </row>
    <row r="6011" ht="23.25">
      <c r="K6011" s="372"/>
    </row>
    <row r="6012" ht="23.25">
      <c r="K6012" s="372"/>
    </row>
    <row r="6013" ht="23.25">
      <c r="K6013" s="372"/>
    </row>
    <row r="6014" ht="23.25">
      <c r="K6014" s="372"/>
    </row>
    <row r="6015" ht="23.25">
      <c r="K6015" s="372"/>
    </row>
    <row r="6016" ht="23.25">
      <c r="K6016" s="372"/>
    </row>
    <row r="6017" ht="23.25">
      <c r="K6017" s="372"/>
    </row>
    <row r="6018" ht="23.25">
      <c r="K6018" s="372"/>
    </row>
    <row r="6019" ht="23.25">
      <c r="K6019" s="372"/>
    </row>
    <row r="6020" ht="23.25">
      <c r="K6020" s="372"/>
    </row>
    <row r="6021" ht="23.25">
      <c r="K6021" s="372"/>
    </row>
    <row r="6022" ht="23.25">
      <c r="K6022" s="372"/>
    </row>
    <row r="6023" ht="23.25">
      <c r="K6023" s="372"/>
    </row>
    <row r="6024" ht="23.25">
      <c r="K6024" s="372"/>
    </row>
    <row r="6025" ht="23.25">
      <c r="K6025" s="372"/>
    </row>
    <row r="6026" ht="23.25">
      <c r="K6026" s="372"/>
    </row>
    <row r="6027" ht="23.25">
      <c r="K6027" s="372"/>
    </row>
    <row r="6028" ht="23.25">
      <c r="K6028" s="372"/>
    </row>
    <row r="6029" ht="23.25">
      <c r="K6029" s="372"/>
    </row>
    <row r="6030" ht="23.25">
      <c r="K6030" s="372"/>
    </row>
    <row r="6031" ht="23.25">
      <c r="K6031" s="372"/>
    </row>
    <row r="6032" ht="23.25">
      <c r="K6032" s="372"/>
    </row>
    <row r="6033" ht="23.25">
      <c r="K6033" s="372"/>
    </row>
    <row r="6034" ht="23.25">
      <c r="K6034" s="372"/>
    </row>
    <row r="6035" ht="23.25">
      <c r="K6035" s="372"/>
    </row>
    <row r="6036" ht="23.25">
      <c r="K6036" s="372"/>
    </row>
    <row r="6037" ht="23.25">
      <c r="K6037" s="372"/>
    </row>
    <row r="6038" ht="23.25">
      <c r="K6038" s="372"/>
    </row>
    <row r="6039" ht="23.25">
      <c r="K6039" s="372"/>
    </row>
    <row r="6040" ht="23.25">
      <c r="K6040" s="372"/>
    </row>
    <row r="6041" ht="23.25">
      <c r="K6041" s="372"/>
    </row>
    <row r="6042" ht="23.25">
      <c r="K6042" s="372"/>
    </row>
    <row r="6043" ht="23.25">
      <c r="K6043" s="372"/>
    </row>
    <row r="6044" ht="23.25">
      <c r="K6044" s="372"/>
    </row>
    <row r="6045" ht="23.25">
      <c r="K6045" s="372"/>
    </row>
    <row r="6046" ht="23.25">
      <c r="K6046" s="372"/>
    </row>
    <row r="6047" ht="23.25">
      <c r="K6047" s="372"/>
    </row>
    <row r="6048" ht="23.25">
      <c r="K6048" s="372"/>
    </row>
    <row r="6049" ht="23.25">
      <c r="K6049" s="372"/>
    </row>
    <row r="6050" ht="23.25">
      <c r="K6050" s="372"/>
    </row>
    <row r="6051" ht="23.25">
      <c r="K6051" s="372"/>
    </row>
    <row r="6052" ht="23.25">
      <c r="K6052" s="372"/>
    </row>
    <row r="6053" ht="23.25">
      <c r="K6053" s="372"/>
    </row>
    <row r="6054" ht="23.25">
      <c r="K6054" s="372"/>
    </row>
    <row r="6055" ht="23.25">
      <c r="K6055" s="372"/>
    </row>
    <row r="6056" ht="23.25">
      <c r="K6056" s="372"/>
    </row>
    <row r="6057" ht="23.25">
      <c r="K6057" s="372"/>
    </row>
    <row r="6058" ht="23.25">
      <c r="K6058" s="372"/>
    </row>
    <row r="6059" ht="23.25">
      <c r="K6059" s="372"/>
    </row>
    <row r="6060" ht="23.25">
      <c r="K6060" s="372"/>
    </row>
    <row r="6061" ht="23.25">
      <c r="K6061" s="372"/>
    </row>
    <row r="6062" ht="23.25">
      <c r="K6062" s="372"/>
    </row>
    <row r="6063" ht="23.25">
      <c r="K6063" s="372"/>
    </row>
    <row r="6064" ht="23.25">
      <c r="K6064" s="372"/>
    </row>
    <row r="6065" ht="23.25">
      <c r="K6065" s="372"/>
    </row>
    <row r="6066" ht="23.25">
      <c r="K6066" s="372"/>
    </row>
    <row r="6067" ht="23.25">
      <c r="K6067" s="372"/>
    </row>
    <row r="6068" ht="23.25">
      <c r="K6068" s="372"/>
    </row>
    <row r="6069" ht="23.25">
      <c r="K6069" s="372"/>
    </row>
    <row r="6070" ht="23.25">
      <c r="K6070" s="372"/>
    </row>
    <row r="6071" ht="23.25">
      <c r="K6071" s="372"/>
    </row>
    <row r="6072" ht="23.25">
      <c r="K6072" s="372"/>
    </row>
    <row r="6073" ht="23.25">
      <c r="K6073" s="372"/>
    </row>
    <row r="6074" ht="23.25">
      <c r="K6074" s="372"/>
    </row>
    <row r="6075" ht="23.25">
      <c r="K6075" s="372"/>
    </row>
    <row r="6076" ht="23.25">
      <c r="K6076" s="372"/>
    </row>
    <row r="6077" ht="23.25">
      <c r="K6077" s="372"/>
    </row>
    <row r="6078" ht="23.25">
      <c r="K6078" s="372"/>
    </row>
    <row r="6079" ht="23.25">
      <c r="K6079" s="372"/>
    </row>
    <row r="6080" ht="23.25">
      <c r="K6080" s="372"/>
    </row>
    <row r="6081" ht="23.25">
      <c r="K6081" s="372"/>
    </row>
    <row r="6082" ht="23.25">
      <c r="K6082" s="372"/>
    </row>
    <row r="6083" ht="23.25">
      <c r="K6083" s="372"/>
    </row>
    <row r="6084" ht="23.25">
      <c r="K6084" s="372"/>
    </row>
    <row r="6085" ht="23.25">
      <c r="K6085" s="372"/>
    </row>
    <row r="6086" ht="23.25">
      <c r="K6086" s="372"/>
    </row>
    <row r="6087" ht="23.25">
      <c r="K6087" s="372"/>
    </row>
    <row r="6088" ht="23.25">
      <c r="K6088" s="372"/>
    </row>
    <row r="6089" ht="23.25">
      <c r="K6089" s="372"/>
    </row>
    <row r="6090" ht="23.25">
      <c r="K6090" s="372"/>
    </row>
    <row r="6091" ht="23.25">
      <c r="K6091" s="372"/>
    </row>
    <row r="6092" ht="23.25">
      <c r="K6092" s="372"/>
    </row>
    <row r="6093" ht="23.25">
      <c r="K6093" s="372"/>
    </row>
    <row r="6094" ht="23.25">
      <c r="K6094" s="372"/>
    </row>
    <row r="6095" ht="23.25">
      <c r="K6095" s="372"/>
    </row>
    <row r="6096" ht="23.25">
      <c r="K6096" s="372"/>
    </row>
    <row r="6097" ht="23.25">
      <c r="K6097" s="372"/>
    </row>
    <row r="6098" ht="23.25">
      <c r="K6098" s="372"/>
    </row>
    <row r="6099" ht="23.25">
      <c r="K6099" s="372"/>
    </row>
    <row r="6100" ht="23.25">
      <c r="K6100" s="372"/>
    </row>
    <row r="6101" ht="23.25">
      <c r="K6101" s="372"/>
    </row>
    <row r="6102" ht="23.25">
      <c r="K6102" s="372"/>
    </row>
    <row r="6103" ht="23.25">
      <c r="K6103" s="372"/>
    </row>
    <row r="6104" ht="23.25">
      <c r="K6104" s="372"/>
    </row>
    <row r="6105" ht="23.25">
      <c r="K6105" s="372"/>
    </row>
    <row r="6106" ht="23.25">
      <c r="K6106" s="372"/>
    </row>
    <row r="6107" ht="23.25">
      <c r="K6107" s="372"/>
    </row>
    <row r="6108" ht="23.25">
      <c r="K6108" s="372"/>
    </row>
    <row r="6109" ht="23.25">
      <c r="K6109" s="372"/>
    </row>
    <row r="6110" ht="23.25">
      <c r="K6110" s="372"/>
    </row>
    <row r="6111" ht="23.25">
      <c r="K6111" s="372"/>
    </row>
    <row r="6112" ht="23.25">
      <c r="K6112" s="372"/>
    </row>
    <row r="6113" ht="23.25">
      <c r="K6113" s="372"/>
    </row>
    <row r="6114" ht="23.25">
      <c r="K6114" s="372"/>
    </row>
    <row r="6115" ht="23.25">
      <c r="K6115" s="372"/>
    </row>
    <row r="6116" ht="23.25">
      <c r="K6116" s="372"/>
    </row>
    <row r="6117" ht="23.25">
      <c r="K6117" s="372"/>
    </row>
    <row r="6118" ht="23.25">
      <c r="K6118" s="372"/>
    </row>
    <row r="6119" ht="23.25">
      <c r="K6119" s="372"/>
    </row>
    <row r="6120" ht="23.25">
      <c r="K6120" s="372"/>
    </row>
    <row r="6121" ht="23.25">
      <c r="K6121" s="372"/>
    </row>
    <row r="6122" ht="23.25">
      <c r="K6122" s="372"/>
    </row>
    <row r="6123" ht="23.25">
      <c r="K6123" s="372"/>
    </row>
    <row r="6124" ht="23.25">
      <c r="K6124" s="372"/>
    </row>
    <row r="6125" ht="23.25">
      <c r="K6125" s="372"/>
    </row>
    <row r="6126" ht="23.25">
      <c r="K6126" s="372"/>
    </row>
    <row r="6127" ht="23.25">
      <c r="K6127" s="372"/>
    </row>
    <row r="6128" ht="23.25">
      <c r="K6128" s="372"/>
    </row>
    <row r="6129" ht="23.25">
      <c r="K6129" s="372"/>
    </row>
    <row r="6130" ht="23.25">
      <c r="K6130" s="372"/>
    </row>
    <row r="6131" ht="23.25">
      <c r="K6131" s="372"/>
    </row>
    <row r="6132" ht="23.25">
      <c r="K6132" s="372"/>
    </row>
    <row r="6133" ht="23.25">
      <c r="K6133" s="372"/>
    </row>
    <row r="6134" ht="23.25">
      <c r="K6134" s="372"/>
    </row>
    <row r="6135" ht="23.25">
      <c r="K6135" s="372"/>
    </row>
    <row r="6136" ht="23.25">
      <c r="K6136" s="372"/>
    </row>
    <row r="6137" ht="23.25">
      <c r="K6137" s="372"/>
    </row>
    <row r="6138" ht="23.25">
      <c r="K6138" s="372"/>
    </row>
    <row r="6139" ht="23.25">
      <c r="K6139" s="372"/>
    </row>
    <row r="6140" ht="23.25">
      <c r="K6140" s="372"/>
    </row>
    <row r="6141" ht="23.25">
      <c r="K6141" s="372"/>
    </row>
    <row r="6142" ht="23.25">
      <c r="K6142" s="372"/>
    </row>
    <row r="6143" ht="23.25">
      <c r="K6143" s="372"/>
    </row>
    <row r="6144" ht="23.25">
      <c r="K6144" s="372"/>
    </row>
    <row r="6145" ht="23.25">
      <c r="K6145" s="372"/>
    </row>
    <row r="6146" ht="23.25">
      <c r="K6146" s="372"/>
    </row>
    <row r="6147" ht="23.25">
      <c r="K6147" s="372"/>
    </row>
    <row r="6148" ht="23.25">
      <c r="K6148" s="372"/>
    </row>
    <row r="6149" ht="23.25">
      <c r="K6149" s="372"/>
    </row>
    <row r="6150" ht="23.25">
      <c r="K6150" s="372"/>
    </row>
    <row r="6151" ht="23.25">
      <c r="K6151" s="372"/>
    </row>
    <row r="6152" ht="23.25">
      <c r="K6152" s="372"/>
    </row>
    <row r="6153" ht="23.25">
      <c r="K6153" s="372"/>
    </row>
    <row r="6154" ht="23.25">
      <c r="K6154" s="372"/>
    </row>
    <row r="6155" ht="23.25">
      <c r="K6155" s="372"/>
    </row>
    <row r="6156" ht="23.25">
      <c r="K6156" s="372"/>
    </row>
    <row r="6157" ht="23.25">
      <c r="K6157" s="372"/>
    </row>
    <row r="6158" ht="23.25">
      <c r="K6158" s="372"/>
    </row>
    <row r="6159" ht="23.25">
      <c r="K6159" s="372"/>
    </row>
    <row r="6160" ht="23.25">
      <c r="K6160" s="372"/>
    </row>
    <row r="6161" ht="23.25">
      <c r="K6161" s="372"/>
    </row>
    <row r="6162" ht="23.25">
      <c r="K6162" s="372"/>
    </row>
    <row r="6163" ht="23.25">
      <c r="K6163" s="372"/>
    </row>
    <row r="6164" ht="23.25">
      <c r="K6164" s="372"/>
    </row>
    <row r="6165" ht="23.25">
      <c r="K6165" s="372"/>
    </row>
    <row r="6166" ht="23.25">
      <c r="K6166" s="372"/>
    </row>
    <row r="6167" ht="23.25">
      <c r="K6167" s="372"/>
    </row>
    <row r="6168" ht="23.25">
      <c r="K6168" s="372"/>
    </row>
    <row r="6169" ht="23.25">
      <c r="K6169" s="372"/>
    </row>
    <row r="6170" ht="23.25">
      <c r="K6170" s="372"/>
    </row>
    <row r="6171" ht="23.25">
      <c r="K6171" s="372"/>
    </row>
    <row r="6172" ht="23.25">
      <c r="K6172" s="372"/>
    </row>
    <row r="6173" ht="23.25">
      <c r="K6173" s="372"/>
    </row>
    <row r="6174" ht="23.25">
      <c r="K6174" s="372"/>
    </row>
    <row r="6175" ht="23.25">
      <c r="K6175" s="372"/>
    </row>
    <row r="6176" ht="23.25">
      <c r="K6176" s="372"/>
    </row>
    <row r="6177" ht="23.25">
      <c r="K6177" s="372"/>
    </row>
    <row r="6178" ht="23.25">
      <c r="K6178" s="372"/>
    </row>
    <row r="6179" ht="23.25">
      <c r="K6179" s="372"/>
    </row>
    <row r="6180" ht="23.25">
      <c r="K6180" s="372"/>
    </row>
    <row r="6181" ht="23.25">
      <c r="K6181" s="372"/>
    </row>
    <row r="6182" ht="23.25">
      <c r="K6182" s="372"/>
    </row>
    <row r="6183" ht="23.25">
      <c r="K6183" s="372"/>
    </row>
    <row r="6184" ht="23.25">
      <c r="K6184" s="372"/>
    </row>
    <row r="6185" ht="23.25">
      <c r="K6185" s="372"/>
    </row>
    <row r="6186" ht="23.25">
      <c r="K6186" s="372"/>
    </row>
    <row r="6187" ht="23.25">
      <c r="K6187" s="372"/>
    </row>
    <row r="6188" ht="23.25">
      <c r="K6188" s="372"/>
    </row>
    <row r="6189" ht="23.25">
      <c r="K6189" s="372"/>
    </row>
    <row r="6190" ht="23.25">
      <c r="K6190" s="372"/>
    </row>
    <row r="6191" ht="23.25">
      <c r="K6191" s="372"/>
    </row>
    <row r="6192" ht="23.25">
      <c r="K6192" s="372"/>
    </row>
    <row r="6193" ht="23.25">
      <c r="K6193" s="372"/>
    </row>
    <row r="6194" ht="23.25">
      <c r="K6194" s="372"/>
    </row>
    <row r="6195" ht="23.25">
      <c r="K6195" s="372"/>
    </row>
    <row r="6196" ht="23.25">
      <c r="K6196" s="372"/>
    </row>
    <row r="6197" ht="23.25">
      <c r="K6197" s="372"/>
    </row>
    <row r="6198" ht="23.25">
      <c r="K6198" s="372"/>
    </row>
    <row r="6199" ht="23.25">
      <c r="K6199" s="372"/>
    </row>
    <row r="6200" ht="23.25">
      <c r="K6200" s="372"/>
    </row>
    <row r="6201" ht="23.25">
      <c r="K6201" s="372"/>
    </row>
    <row r="6202" ht="23.25">
      <c r="K6202" s="372"/>
    </row>
    <row r="6203" ht="23.25">
      <c r="K6203" s="372"/>
    </row>
    <row r="6204" ht="23.25">
      <c r="K6204" s="372"/>
    </row>
    <row r="6205" ht="23.25">
      <c r="K6205" s="372"/>
    </row>
    <row r="6206" ht="23.25">
      <c r="K6206" s="372"/>
    </row>
    <row r="6207" ht="23.25">
      <c r="K6207" s="372"/>
    </row>
    <row r="6208" ht="23.25">
      <c r="K6208" s="372"/>
    </row>
    <row r="6209" ht="23.25">
      <c r="K6209" s="372"/>
    </row>
    <row r="6210" ht="23.25">
      <c r="K6210" s="372"/>
    </row>
    <row r="6211" ht="23.25">
      <c r="K6211" s="372"/>
    </row>
    <row r="6212" ht="23.25">
      <c r="K6212" s="372"/>
    </row>
    <row r="6213" ht="23.25">
      <c r="K6213" s="372"/>
    </row>
    <row r="6214" ht="23.25">
      <c r="K6214" s="372"/>
    </row>
    <row r="6215" ht="23.25">
      <c r="K6215" s="372"/>
    </row>
    <row r="6216" ht="23.25">
      <c r="K6216" s="372"/>
    </row>
    <row r="6217" ht="23.25">
      <c r="K6217" s="372"/>
    </row>
    <row r="6218" ht="23.25">
      <c r="K6218" s="372"/>
    </row>
    <row r="6219" ht="23.25">
      <c r="K6219" s="372"/>
    </row>
    <row r="6220" ht="23.25">
      <c r="K6220" s="372"/>
    </row>
    <row r="6221" ht="23.25">
      <c r="K6221" s="372"/>
    </row>
    <row r="6222" ht="23.25">
      <c r="K6222" s="372"/>
    </row>
    <row r="6223" ht="23.25">
      <c r="K6223" s="372"/>
    </row>
    <row r="6224" ht="23.25">
      <c r="K6224" s="372"/>
    </row>
    <row r="6225" ht="23.25">
      <c r="K6225" s="372"/>
    </row>
    <row r="6226" ht="23.25">
      <c r="K6226" s="372"/>
    </row>
    <row r="6227" ht="23.25">
      <c r="K6227" s="372"/>
    </row>
    <row r="6228" ht="23.25">
      <c r="K6228" s="372"/>
    </row>
    <row r="6229" ht="23.25">
      <c r="K6229" s="372"/>
    </row>
    <row r="6230" ht="23.25">
      <c r="K6230" s="372"/>
    </row>
    <row r="6231" ht="23.25">
      <c r="K6231" s="372"/>
    </row>
    <row r="6232" ht="23.25">
      <c r="K6232" s="372"/>
    </row>
    <row r="6233" ht="23.25">
      <c r="K6233" s="372"/>
    </row>
    <row r="6234" ht="23.25">
      <c r="K6234" s="372"/>
    </row>
    <row r="6235" ht="23.25">
      <c r="K6235" s="372"/>
    </row>
    <row r="6236" ht="23.25">
      <c r="K6236" s="372"/>
    </row>
    <row r="6237" ht="23.25">
      <c r="K6237" s="372"/>
    </row>
    <row r="6238" ht="23.25">
      <c r="K6238" s="372"/>
    </row>
    <row r="6239" ht="23.25">
      <c r="K6239" s="372"/>
    </row>
    <row r="6240" ht="23.25">
      <c r="K6240" s="372"/>
    </row>
    <row r="6241" ht="23.25">
      <c r="K6241" s="372"/>
    </row>
    <row r="6242" ht="23.25">
      <c r="K6242" s="372"/>
    </row>
    <row r="6243" ht="23.25">
      <c r="K6243" s="372"/>
    </row>
    <row r="6244" ht="23.25">
      <c r="K6244" s="372"/>
    </row>
    <row r="6245" ht="23.25">
      <c r="K6245" s="372"/>
    </row>
    <row r="6246" ht="23.25">
      <c r="K6246" s="372"/>
    </row>
    <row r="6247" ht="23.25">
      <c r="K6247" s="372"/>
    </row>
    <row r="6248" ht="23.25">
      <c r="K6248" s="372"/>
    </row>
    <row r="6249" ht="23.25">
      <c r="K6249" s="372"/>
    </row>
    <row r="6250" ht="23.25">
      <c r="K6250" s="372"/>
    </row>
    <row r="6251" ht="23.25">
      <c r="K6251" s="372"/>
    </row>
    <row r="6252" ht="23.25">
      <c r="K6252" s="372"/>
    </row>
    <row r="6253" ht="23.25">
      <c r="K6253" s="372"/>
    </row>
    <row r="6254" ht="23.25">
      <c r="K6254" s="372"/>
    </row>
    <row r="6255" ht="23.25">
      <c r="K6255" s="372"/>
    </row>
    <row r="6256" ht="23.25">
      <c r="K6256" s="372"/>
    </row>
    <row r="6257" ht="23.25">
      <c r="K6257" s="372"/>
    </row>
    <row r="6258" ht="23.25">
      <c r="K6258" s="372"/>
    </row>
    <row r="6259" ht="23.25">
      <c r="K6259" s="372"/>
    </row>
    <row r="6260" ht="23.25">
      <c r="K6260" s="372"/>
    </row>
    <row r="6261" ht="23.25">
      <c r="K6261" s="372"/>
    </row>
    <row r="6262" ht="23.25">
      <c r="K6262" s="372"/>
    </row>
    <row r="6263" ht="23.25">
      <c r="K6263" s="372"/>
    </row>
    <row r="6264" ht="23.25">
      <c r="K6264" s="372"/>
    </row>
    <row r="6265" ht="23.25">
      <c r="K6265" s="372"/>
    </row>
    <row r="6266" ht="23.25">
      <c r="K6266" s="372"/>
    </row>
    <row r="6267" ht="23.25">
      <c r="K6267" s="372"/>
    </row>
    <row r="6268" ht="23.25">
      <c r="K6268" s="372"/>
    </row>
    <row r="6269" ht="23.25">
      <c r="K6269" s="372"/>
    </row>
    <row r="6270" ht="23.25">
      <c r="K6270" s="372"/>
    </row>
    <row r="6271" ht="23.25">
      <c r="K6271" s="372"/>
    </row>
    <row r="6272" ht="23.25">
      <c r="K6272" s="372"/>
    </row>
    <row r="6273" ht="23.25">
      <c r="K6273" s="372"/>
    </row>
    <row r="6274" ht="23.25">
      <c r="K6274" s="372"/>
    </row>
    <row r="6275" ht="23.25">
      <c r="K6275" s="372"/>
    </row>
    <row r="6276" ht="23.25">
      <c r="K6276" s="372"/>
    </row>
    <row r="6277" ht="23.25">
      <c r="K6277" s="372"/>
    </row>
    <row r="6278" ht="23.25">
      <c r="K6278" s="372"/>
    </row>
    <row r="6279" ht="23.25">
      <c r="K6279" s="372"/>
    </row>
    <row r="6280" ht="23.25">
      <c r="K6280" s="372"/>
    </row>
    <row r="6281" ht="23.25">
      <c r="K6281" s="372"/>
    </row>
    <row r="6282" ht="23.25">
      <c r="K6282" s="372"/>
    </row>
    <row r="6283" ht="23.25">
      <c r="K6283" s="372"/>
    </row>
    <row r="6284" ht="23.25">
      <c r="K6284" s="372"/>
    </row>
    <row r="6285" ht="23.25">
      <c r="K6285" s="372"/>
    </row>
    <row r="6286" ht="23.25">
      <c r="K6286" s="372"/>
    </row>
    <row r="6287" ht="23.25">
      <c r="K6287" s="372"/>
    </row>
    <row r="6288" ht="23.25">
      <c r="K6288" s="372"/>
    </row>
    <row r="6289" ht="23.25">
      <c r="K6289" s="372"/>
    </row>
    <row r="6290" ht="23.25">
      <c r="K6290" s="372"/>
    </row>
    <row r="6291" ht="23.25">
      <c r="K6291" s="372"/>
    </row>
    <row r="6292" ht="23.25">
      <c r="K6292" s="372"/>
    </row>
    <row r="6293" ht="23.25">
      <c r="K6293" s="372"/>
    </row>
    <row r="6294" ht="23.25">
      <c r="K6294" s="372"/>
    </row>
    <row r="6295" ht="23.25">
      <c r="K6295" s="372"/>
    </row>
    <row r="6296" ht="23.25">
      <c r="K6296" s="372"/>
    </row>
    <row r="6297" ht="23.25">
      <c r="K6297" s="372"/>
    </row>
    <row r="6298" ht="23.25">
      <c r="K6298" s="372"/>
    </row>
    <row r="6299" ht="23.25">
      <c r="K6299" s="372"/>
    </row>
    <row r="6300" ht="23.25">
      <c r="K6300" s="372"/>
    </row>
    <row r="6301" ht="23.25">
      <c r="K6301" s="372"/>
    </row>
    <row r="6302" ht="23.25">
      <c r="K6302" s="372"/>
    </row>
    <row r="6303" ht="23.25">
      <c r="K6303" s="372"/>
    </row>
    <row r="6304" ht="23.25">
      <c r="K6304" s="372"/>
    </row>
    <row r="6305" ht="23.25">
      <c r="K6305" s="372"/>
    </row>
    <row r="6306" ht="23.25">
      <c r="K6306" s="372"/>
    </row>
    <row r="6307" ht="23.25">
      <c r="K6307" s="372"/>
    </row>
    <row r="6308" ht="23.25">
      <c r="K6308" s="372"/>
    </row>
    <row r="6309" ht="23.25">
      <c r="K6309" s="372"/>
    </row>
    <row r="6310" ht="23.25">
      <c r="K6310" s="372"/>
    </row>
    <row r="6311" ht="23.25">
      <c r="K6311" s="372"/>
    </row>
    <row r="6312" ht="23.25">
      <c r="K6312" s="372"/>
    </row>
    <row r="6313" ht="23.25">
      <c r="K6313" s="372"/>
    </row>
    <row r="6314" ht="23.25">
      <c r="K6314" s="372"/>
    </row>
    <row r="6315" ht="23.25">
      <c r="K6315" s="372"/>
    </row>
    <row r="6316" ht="23.25">
      <c r="K6316" s="372"/>
    </row>
    <row r="6317" ht="23.25">
      <c r="K6317" s="372"/>
    </row>
    <row r="6318" ht="23.25">
      <c r="K6318" s="372"/>
    </row>
    <row r="6319" ht="23.25">
      <c r="K6319" s="372"/>
    </row>
    <row r="6320" ht="23.25">
      <c r="K6320" s="372"/>
    </row>
    <row r="6321" ht="23.25">
      <c r="K6321" s="372"/>
    </row>
    <row r="6322" ht="23.25">
      <c r="K6322" s="372"/>
    </row>
    <row r="6323" ht="23.25">
      <c r="K6323" s="372"/>
    </row>
    <row r="6324" ht="23.25">
      <c r="K6324" s="372"/>
    </row>
    <row r="6325" ht="23.25">
      <c r="K6325" s="372"/>
    </row>
    <row r="6326" ht="23.25">
      <c r="K6326" s="372"/>
    </row>
    <row r="6327" ht="23.25">
      <c r="K6327" s="372"/>
    </row>
    <row r="6328" ht="23.25">
      <c r="K6328" s="372"/>
    </row>
    <row r="6329" ht="23.25">
      <c r="K6329" s="372"/>
    </row>
    <row r="6330" ht="23.25">
      <c r="K6330" s="372"/>
    </row>
    <row r="6331" ht="23.25">
      <c r="K6331" s="372"/>
    </row>
    <row r="6332" ht="23.25">
      <c r="K6332" s="372"/>
    </row>
    <row r="6333" ht="23.25">
      <c r="K6333" s="372"/>
    </row>
    <row r="6334" ht="23.25">
      <c r="K6334" s="372"/>
    </row>
    <row r="6335" ht="23.25">
      <c r="K6335" s="372"/>
    </row>
    <row r="6336" ht="23.25">
      <c r="K6336" s="372"/>
    </row>
    <row r="6337" ht="23.25">
      <c r="K6337" s="372"/>
    </row>
    <row r="6338" ht="23.25">
      <c r="K6338" s="372"/>
    </row>
    <row r="6339" ht="23.25">
      <c r="K6339" s="372"/>
    </row>
    <row r="6340" ht="23.25">
      <c r="K6340" s="372"/>
    </row>
    <row r="6341" ht="23.25">
      <c r="K6341" s="372"/>
    </row>
    <row r="6342" ht="23.25">
      <c r="K6342" s="372"/>
    </row>
    <row r="6343" ht="23.25">
      <c r="K6343" s="372"/>
    </row>
    <row r="6344" ht="23.25">
      <c r="K6344" s="372"/>
    </row>
    <row r="6345" ht="23.25">
      <c r="K6345" s="372"/>
    </row>
    <row r="6346" ht="23.25">
      <c r="K6346" s="372"/>
    </row>
    <row r="6347" ht="23.25">
      <c r="K6347" s="372"/>
    </row>
    <row r="6348" ht="23.25">
      <c r="K6348" s="372"/>
    </row>
    <row r="6349" ht="23.25">
      <c r="K6349" s="372"/>
    </row>
    <row r="6350" ht="23.25">
      <c r="K6350" s="372"/>
    </row>
    <row r="6351" ht="23.25">
      <c r="K6351" s="372"/>
    </row>
    <row r="6352" ht="23.25">
      <c r="K6352" s="372"/>
    </row>
    <row r="6353" ht="23.25">
      <c r="K6353" s="372"/>
    </row>
    <row r="6354" ht="23.25">
      <c r="K6354" s="372"/>
    </row>
    <row r="6355" ht="23.25">
      <c r="K6355" s="372"/>
    </row>
    <row r="6356" ht="23.25">
      <c r="K6356" s="372"/>
    </row>
    <row r="6357" ht="23.25">
      <c r="K6357" s="372"/>
    </row>
    <row r="6358" ht="23.25">
      <c r="K6358" s="372"/>
    </row>
    <row r="6359" ht="23.25">
      <c r="K6359" s="372"/>
    </row>
    <row r="6360" ht="23.25">
      <c r="K6360" s="372"/>
    </row>
    <row r="6361" ht="23.25">
      <c r="K6361" s="372"/>
    </row>
    <row r="6362" ht="23.25">
      <c r="K6362" s="372"/>
    </row>
    <row r="6363" ht="23.25">
      <c r="K6363" s="372"/>
    </row>
    <row r="6364" ht="23.25">
      <c r="K6364" s="372"/>
    </row>
    <row r="6365" ht="23.25">
      <c r="K6365" s="372"/>
    </row>
    <row r="6366" ht="23.25">
      <c r="K6366" s="372"/>
    </row>
    <row r="6367" ht="23.25">
      <c r="K6367" s="372"/>
    </row>
    <row r="6368" ht="23.25">
      <c r="K6368" s="372"/>
    </row>
    <row r="6369" ht="23.25">
      <c r="K6369" s="372"/>
    </row>
    <row r="6370" ht="23.25">
      <c r="K6370" s="372"/>
    </row>
    <row r="6371" ht="23.25">
      <c r="K6371" s="372"/>
    </row>
    <row r="6372" ht="23.25">
      <c r="K6372" s="372"/>
    </row>
    <row r="6373" ht="23.25">
      <c r="K6373" s="372"/>
    </row>
    <row r="6374" ht="23.25">
      <c r="K6374" s="372"/>
    </row>
    <row r="6375" ht="23.25">
      <c r="K6375" s="372"/>
    </row>
    <row r="6376" ht="23.25">
      <c r="K6376" s="372"/>
    </row>
    <row r="6377" ht="23.25">
      <c r="K6377" s="372"/>
    </row>
    <row r="6378" ht="23.25">
      <c r="K6378" s="372"/>
    </row>
    <row r="6379" ht="23.25">
      <c r="K6379" s="372"/>
    </row>
    <row r="6380" ht="23.25">
      <c r="K6380" s="372"/>
    </row>
    <row r="6381" ht="23.25">
      <c r="K6381" s="372"/>
    </row>
    <row r="6382" ht="23.25">
      <c r="K6382" s="372"/>
    </row>
    <row r="6383" ht="23.25">
      <c r="K6383" s="372"/>
    </row>
    <row r="6384" ht="23.25">
      <c r="K6384" s="372"/>
    </row>
    <row r="6385" ht="23.25">
      <c r="K6385" s="372"/>
    </row>
    <row r="6386" ht="23.25">
      <c r="K6386" s="372"/>
    </row>
    <row r="6387" ht="23.25">
      <c r="K6387" s="372"/>
    </row>
    <row r="6388" ht="23.25">
      <c r="K6388" s="372"/>
    </row>
    <row r="6389" ht="23.25">
      <c r="K6389" s="372"/>
    </row>
    <row r="6390" ht="23.25">
      <c r="K6390" s="372"/>
    </row>
    <row r="6391" ht="23.25">
      <c r="K6391" s="372"/>
    </row>
    <row r="6392" ht="23.25">
      <c r="K6392" s="372"/>
    </row>
    <row r="6393" ht="23.25">
      <c r="K6393" s="372"/>
    </row>
    <row r="6394" ht="23.25">
      <c r="K6394" s="372"/>
    </row>
    <row r="6395" ht="23.25">
      <c r="K6395" s="372"/>
    </row>
    <row r="6396" ht="23.25">
      <c r="K6396" s="372"/>
    </row>
    <row r="6397" ht="23.25">
      <c r="K6397" s="372"/>
    </row>
    <row r="6398" ht="23.25">
      <c r="K6398" s="372"/>
    </row>
    <row r="6399" ht="23.25">
      <c r="K6399" s="372"/>
    </row>
    <row r="6400" ht="23.25">
      <c r="K6400" s="372"/>
    </row>
    <row r="6401" ht="23.25">
      <c r="K6401" s="372"/>
    </row>
    <row r="6402" ht="23.25">
      <c r="K6402" s="372"/>
    </row>
    <row r="6403" ht="23.25">
      <c r="K6403" s="372"/>
    </row>
    <row r="6404" ht="23.25">
      <c r="K6404" s="372"/>
    </row>
    <row r="6405" ht="23.25">
      <c r="K6405" s="372"/>
    </row>
    <row r="6406" ht="23.25">
      <c r="K6406" s="372"/>
    </row>
    <row r="6407" ht="23.25">
      <c r="K6407" s="372"/>
    </row>
    <row r="6408" ht="23.25">
      <c r="K6408" s="372"/>
    </row>
    <row r="6409" ht="23.25">
      <c r="K6409" s="372"/>
    </row>
    <row r="6410" ht="23.25">
      <c r="K6410" s="372"/>
    </row>
    <row r="6411" ht="23.25">
      <c r="K6411" s="372"/>
    </row>
    <row r="6412" ht="23.25">
      <c r="K6412" s="372"/>
    </row>
    <row r="6413" ht="23.25">
      <c r="K6413" s="372"/>
    </row>
    <row r="6414" ht="23.25">
      <c r="K6414" s="372"/>
    </row>
    <row r="6415" ht="23.25">
      <c r="K6415" s="372"/>
    </row>
    <row r="6416" ht="23.25">
      <c r="K6416" s="372"/>
    </row>
    <row r="6417" ht="23.25">
      <c r="K6417" s="372"/>
    </row>
    <row r="6418" ht="23.25">
      <c r="K6418" s="372"/>
    </row>
    <row r="6419" ht="23.25">
      <c r="K6419" s="372"/>
    </row>
    <row r="6420" ht="23.25">
      <c r="K6420" s="372"/>
    </row>
    <row r="6421" ht="23.25">
      <c r="K6421" s="372"/>
    </row>
    <row r="6422" ht="23.25">
      <c r="K6422" s="372"/>
    </row>
    <row r="6423" ht="23.25">
      <c r="K6423" s="372"/>
    </row>
    <row r="6424" ht="23.25">
      <c r="K6424" s="372"/>
    </row>
    <row r="6425" ht="23.25">
      <c r="K6425" s="372"/>
    </row>
    <row r="6426" ht="23.25">
      <c r="K6426" s="372"/>
    </row>
    <row r="6427" ht="23.25">
      <c r="K6427" s="372"/>
    </row>
    <row r="6428" ht="23.25">
      <c r="K6428" s="372"/>
    </row>
    <row r="6429" ht="23.25">
      <c r="K6429" s="372"/>
    </row>
    <row r="6430" ht="23.25">
      <c r="K6430" s="372"/>
    </row>
    <row r="6431" ht="23.25">
      <c r="K6431" s="372"/>
    </row>
    <row r="6432" ht="23.25">
      <c r="K6432" s="372"/>
    </row>
    <row r="6433" ht="23.25">
      <c r="K6433" s="372"/>
    </row>
    <row r="6434" ht="23.25">
      <c r="K6434" s="372"/>
    </row>
    <row r="6435" ht="23.25">
      <c r="K6435" s="372"/>
    </row>
    <row r="6436" ht="23.25">
      <c r="K6436" s="372"/>
    </row>
    <row r="6437" ht="23.25">
      <c r="K6437" s="372"/>
    </row>
    <row r="6438" ht="23.25">
      <c r="K6438" s="372"/>
    </row>
    <row r="6439" ht="23.25">
      <c r="K6439" s="372"/>
    </row>
    <row r="6440" ht="23.25">
      <c r="K6440" s="372"/>
    </row>
    <row r="6441" ht="23.25">
      <c r="K6441" s="372"/>
    </row>
    <row r="6442" ht="23.25">
      <c r="K6442" s="372"/>
    </row>
    <row r="6443" ht="23.25">
      <c r="K6443" s="372"/>
    </row>
    <row r="6444" ht="23.25">
      <c r="K6444" s="372"/>
    </row>
    <row r="6445" ht="23.25">
      <c r="K6445" s="372"/>
    </row>
    <row r="6446" ht="23.25">
      <c r="K6446" s="372"/>
    </row>
    <row r="6447" ht="23.25">
      <c r="K6447" s="372"/>
    </row>
    <row r="6448" ht="23.25">
      <c r="K6448" s="372"/>
    </row>
    <row r="6449" ht="23.25">
      <c r="K6449" s="372"/>
    </row>
    <row r="6450" ht="23.25">
      <c r="K6450" s="372"/>
    </row>
    <row r="6451" ht="23.25">
      <c r="K6451" s="372"/>
    </row>
    <row r="6452" ht="23.25">
      <c r="K6452" s="372"/>
    </row>
    <row r="6453" ht="23.25">
      <c r="K6453" s="372"/>
    </row>
    <row r="6454" ht="23.25">
      <c r="K6454" s="372"/>
    </row>
    <row r="6455" ht="23.25">
      <c r="K6455" s="372"/>
    </row>
    <row r="6456" ht="23.25">
      <c r="K6456" s="372"/>
    </row>
    <row r="6457" ht="23.25">
      <c r="K6457" s="372"/>
    </row>
    <row r="6458" ht="23.25">
      <c r="K6458" s="372"/>
    </row>
    <row r="6459" ht="23.25">
      <c r="K6459" s="372"/>
    </row>
    <row r="6460" ht="23.25">
      <c r="K6460" s="372"/>
    </row>
    <row r="6461" ht="23.25">
      <c r="K6461" s="372"/>
    </row>
    <row r="6462" ht="23.25">
      <c r="K6462" s="372"/>
    </row>
    <row r="6463" ht="23.25">
      <c r="K6463" s="372"/>
    </row>
    <row r="6464" ht="23.25">
      <c r="K6464" s="372"/>
    </row>
    <row r="6465" ht="23.25">
      <c r="K6465" s="372"/>
    </row>
    <row r="6466" ht="23.25">
      <c r="K6466" s="372"/>
    </row>
    <row r="6467" ht="23.25">
      <c r="K6467" s="372"/>
    </row>
    <row r="6468" ht="23.25">
      <c r="K6468" s="372"/>
    </row>
    <row r="6469" ht="23.25">
      <c r="K6469" s="372"/>
    </row>
    <row r="6470" ht="23.25">
      <c r="K6470" s="372"/>
    </row>
    <row r="6471" ht="23.25">
      <c r="K6471" s="372"/>
    </row>
    <row r="6472" ht="23.25">
      <c r="K6472" s="372"/>
    </row>
    <row r="6473" ht="23.25">
      <c r="K6473" s="372"/>
    </row>
    <row r="6474" ht="23.25">
      <c r="K6474" s="372"/>
    </row>
    <row r="6475" ht="23.25">
      <c r="K6475" s="372"/>
    </row>
    <row r="6476" ht="23.25">
      <c r="K6476" s="372"/>
    </row>
    <row r="6477" ht="23.25">
      <c r="K6477" s="372"/>
    </row>
    <row r="6478" ht="23.25">
      <c r="K6478" s="372"/>
    </row>
    <row r="6479" ht="23.25">
      <c r="K6479" s="372"/>
    </row>
    <row r="6480" ht="23.25">
      <c r="K6480" s="372"/>
    </row>
    <row r="6481" ht="23.25">
      <c r="K6481" s="372"/>
    </row>
    <row r="6482" ht="23.25">
      <c r="K6482" s="372"/>
    </row>
    <row r="6483" ht="23.25">
      <c r="K6483" s="372"/>
    </row>
    <row r="6484" ht="23.25">
      <c r="K6484" s="372"/>
    </row>
    <row r="6485" ht="23.25">
      <c r="K6485" s="372"/>
    </row>
    <row r="6486" ht="23.25">
      <c r="K6486" s="372"/>
    </row>
    <row r="6487" ht="23.25">
      <c r="K6487" s="372"/>
    </row>
    <row r="6488" ht="23.25">
      <c r="K6488" s="372"/>
    </row>
    <row r="6489" ht="23.25">
      <c r="K6489" s="372"/>
    </row>
    <row r="6490" ht="23.25">
      <c r="K6490" s="372"/>
    </row>
    <row r="6491" ht="23.25">
      <c r="K6491" s="372"/>
    </row>
    <row r="6492" ht="23.25">
      <c r="K6492" s="372"/>
    </row>
    <row r="6493" ht="23.25">
      <c r="K6493" s="372"/>
    </row>
    <row r="6494" ht="23.25">
      <c r="K6494" s="372"/>
    </row>
    <row r="6495" ht="23.25">
      <c r="K6495" s="372"/>
    </row>
    <row r="6496" ht="23.25">
      <c r="K6496" s="372"/>
    </row>
    <row r="6497" ht="23.25">
      <c r="K6497" s="372"/>
    </row>
    <row r="6498" ht="23.25">
      <c r="K6498" s="372"/>
    </row>
    <row r="6499" ht="23.25">
      <c r="K6499" s="372"/>
    </row>
    <row r="6500" ht="23.25">
      <c r="K6500" s="372"/>
    </row>
    <row r="6501" ht="23.25">
      <c r="K6501" s="372"/>
    </row>
    <row r="6502" ht="23.25">
      <c r="K6502" s="372"/>
    </row>
    <row r="6503" ht="23.25">
      <c r="K6503" s="372"/>
    </row>
    <row r="6504" ht="23.25">
      <c r="K6504" s="372"/>
    </row>
    <row r="6505" ht="23.25">
      <c r="K6505" s="372"/>
    </row>
    <row r="6506" ht="23.25">
      <c r="K6506" s="372"/>
    </row>
    <row r="6507" ht="23.25">
      <c r="K6507" s="372"/>
    </row>
    <row r="6508" ht="23.25">
      <c r="K6508" s="372"/>
    </row>
    <row r="6509" ht="23.25">
      <c r="K6509" s="372"/>
    </row>
    <row r="6510" ht="23.25">
      <c r="K6510" s="372"/>
    </row>
    <row r="6511" ht="23.25">
      <c r="K6511" s="372"/>
    </row>
    <row r="6512" ht="23.25">
      <c r="K6512" s="372"/>
    </row>
    <row r="6513" ht="23.25">
      <c r="K6513" s="372"/>
    </row>
    <row r="6514" ht="23.25">
      <c r="K6514" s="372"/>
    </row>
    <row r="6515" ht="23.25">
      <c r="K6515" s="372"/>
    </row>
    <row r="6516" ht="23.25">
      <c r="K6516" s="372"/>
    </row>
    <row r="6517" ht="23.25">
      <c r="K6517" s="372"/>
    </row>
    <row r="6518" ht="23.25">
      <c r="K6518" s="372"/>
    </row>
    <row r="6519" ht="23.25">
      <c r="K6519" s="372"/>
    </row>
    <row r="6520" ht="23.25">
      <c r="K6520" s="372"/>
    </row>
    <row r="6521" ht="23.25">
      <c r="K6521" s="372"/>
    </row>
    <row r="6522" ht="23.25">
      <c r="K6522" s="372"/>
    </row>
    <row r="6523" ht="23.25">
      <c r="K6523" s="372"/>
    </row>
    <row r="6524" ht="23.25">
      <c r="K6524" s="372"/>
    </row>
    <row r="6525" ht="23.25">
      <c r="K6525" s="372"/>
    </row>
    <row r="6526" ht="23.25">
      <c r="K6526" s="372"/>
    </row>
    <row r="6527" ht="23.25">
      <c r="K6527" s="372"/>
    </row>
    <row r="6528" ht="23.25">
      <c r="K6528" s="372"/>
    </row>
    <row r="6529" ht="23.25">
      <c r="K6529" s="372"/>
    </row>
    <row r="6530" ht="23.25">
      <c r="K6530" s="372"/>
    </row>
    <row r="6531" ht="23.25">
      <c r="K6531" s="372"/>
    </row>
    <row r="6532" ht="23.25">
      <c r="K6532" s="372"/>
    </row>
    <row r="6533" ht="23.25">
      <c r="K6533" s="372"/>
    </row>
    <row r="6534" ht="23.25">
      <c r="K6534" s="372"/>
    </row>
    <row r="6535" ht="23.25">
      <c r="K6535" s="372"/>
    </row>
    <row r="6536" ht="23.25">
      <c r="K6536" s="372"/>
    </row>
    <row r="6537" ht="23.25">
      <c r="K6537" s="372"/>
    </row>
    <row r="6538" ht="23.25">
      <c r="K6538" s="372"/>
    </row>
    <row r="6539" ht="23.25">
      <c r="K6539" s="372"/>
    </row>
    <row r="6540" ht="23.25">
      <c r="K6540" s="372"/>
    </row>
    <row r="6541" ht="23.25">
      <c r="K6541" s="372"/>
    </row>
    <row r="6542" ht="23.25">
      <c r="K6542" s="372"/>
    </row>
    <row r="6543" ht="23.25">
      <c r="K6543" s="372"/>
    </row>
    <row r="6544" ht="23.25">
      <c r="K6544" s="372"/>
    </row>
    <row r="6545" ht="23.25">
      <c r="K6545" s="372"/>
    </row>
    <row r="6546" ht="23.25">
      <c r="K6546" s="372"/>
    </row>
    <row r="6547" ht="23.25">
      <c r="K6547" s="372"/>
    </row>
    <row r="6548" ht="23.25">
      <c r="K6548" s="372"/>
    </row>
    <row r="6549" ht="23.25">
      <c r="K6549" s="372"/>
    </row>
    <row r="6550" ht="23.25">
      <c r="K6550" s="372"/>
    </row>
    <row r="6551" ht="23.25">
      <c r="K6551" s="372"/>
    </row>
    <row r="6552" ht="23.25">
      <c r="K6552" s="372"/>
    </row>
    <row r="6553" ht="23.25">
      <c r="K6553" s="372"/>
    </row>
    <row r="6554" ht="23.25">
      <c r="K6554" s="372"/>
    </row>
    <row r="6555" ht="23.25">
      <c r="K6555" s="372"/>
    </row>
    <row r="6556" ht="23.25">
      <c r="K6556" s="372"/>
    </row>
    <row r="6557" ht="23.25">
      <c r="K6557" s="372"/>
    </row>
    <row r="6558" ht="23.25">
      <c r="K6558" s="372"/>
    </row>
    <row r="6559" ht="23.25">
      <c r="K6559" s="372"/>
    </row>
    <row r="6560" ht="23.25">
      <c r="K6560" s="372"/>
    </row>
    <row r="6561" ht="23.25">
      <c r="K6561" s="372"/>
    </row>
    <row r="6562" ht="23.25">
      <c r="K6562" s="372"/>
    </row>
    <row r="6563" ht="23.25">
      <c r="K6563" s="372"/>
    </row>
    <row r="6564" ht="23.25">
      <c r="K6564" s="372"/>
    </row>
    <row r="6565" ht="23.25">
      <c r="K6565" s="372"/>
    </row>
    <row r="6566" ht="23.25">
      <c r="K6566" s="372"/>
    </row>
    <row r="6567" ht="23.25">
      <c r="K6567" s="372"/>
    </row>
    <row r="6568" ht="23.25">
      <c r="K6568" s="372"/>
    </row>
    <row r="6569" ht="23.25">
      <c r="K6569" s="372"/>
    </row>
    <row r="6570" ht="23.25">
      <c r="K6570" s="372"/>
    </row>
    <row r="6571" ht="23.25">
      <c r="K6571" s="372"/>
    </row>
    <row r="6572" ht="23.25">
      <c r="K6572" s="372"/>
    </row>
    <row r="6573" ht="23.25">
      <c r="K6573" s="372"/>
    </row>
    <row r="6574" ht="23.25">
      <c r="K6574" s="372"/>
    </row>
    <row r="6575" ht="23.25">
      <c r="K6575" s="372"/>
    </row>
    <row r="6576" ht="23.25">
      <c r="K6576" s="372"/>
    </row>
    <row r="6577" ht="23.25">
      <c r="K6577" s="372"/>
    </row>
    <row r="6578" ht="23.25">
      <c r="K6578" s="372"/>
    </row>
    <row r="6579" ht="23.25">
      <c r="K6579" s="372"/>
    </row>
    <row r="6580" ht="23.25">
      <c r="K6580" s="372"/>
    </row>
    <row r="6581" ht="23.25">
      <c r="K6581" s="372"/>
    </row>
    <row r="6582" ht="23.25">
      <c r="K6582" s="372"/>
    </row>
    <row r="6583" ht="23.25">
      <c r="K6583" s="372"/>
    </row>
    <row r="6584" ht="23.25">
      <c r="K6584" s="372"/>
    </row>
    <row r="6585" ht="23.25">
      <c r="K6585" s="372"/>
    </row>
    <row r="6586" ht="23.25">
      <c r="K6586" s="372"/>
    </row>
    <row r="6587" ht="23.25">
      <c r="K6587" s="372"/>
    </row>
    <row r="6588" ht="23.25">
      <c r="K6588" s="372"/>
    </row>
    <row r="6589" ht="23.25">
      <c r="K6589" s="372"/>
    </row>
    <row r="6590" ht="23.25">
      <c r="K6590" s="372"/>
    </row>
    <row r="6591" ht="23.25">
      <c r="K6591" s="372"/>
    </row>
    <row r="6592" ht="23.25">
      <c r="K6592" s="372"/>
    </row>
    <row r="6593" ht="23.25">
      <c r="K6593" s="372"/>
    </row>
    <row r="6594" ht="23.25">
      <c r="K6594" s="372"/>
    </row>
    <row r="6595" ht="23.25">
      <c r="K6595" s="372"/>
    </row>
    <row r="6596" ht="23.25">
      <c r="K6596" s="372"/>
    </row>
    <row r="6597" ht="23.25">
      <c r="K6597" s="372"/>
    </row>
    <row r="6598" ht="23.25">
      <c r="K6598" s="372"/>
    </row>
    <row r="6599" ht="23.25">
      <c r="K6599" s="372"/>
    </row>
    <row r="6600" ht="23.25">
      <c r="K6600" s="372"/>
    </row>
    <row r="6601" ht="23.25">
      <c r="K6601" s="372"/>
    </row>
    <row r="6602" ht="23.25">
      <c r="K6602" s="372"/>
    </row>
    <row r="6603" ht="23.25">
      <c r="K6603" s="372"/>
    </row>
    <row r="6604" ht="23.25">
      <c r="K6604" s="372"/>
    </row>
    <row r="6605" ht="23.25">
      <c r="K6605" s="372"/>
    </row>
    <row r="6606" ht="23.25">
      <c r="K6606" s="372"/>
    </row>
    <row r="6607" ht="23.25">
      <c r="K6607" s="372"/>
    </row>
    <row r="6608" ht="23.25">
      <c r="K6608" s="372"/>
    </row>
    <row r="6609" ht="23.25">
      <c r="K6609" s="372"/>
    </row>
    <row r="6610" ht="23.25">
      <c r="K6610" s="372"/>
    </row>
    <row r="6611" ht="23.25">
      <c r="K6611" s="372"/>
    </row>
    <row r="6612" ht="23.25">
      <c r="K6612" s="372"/>
    </row>
    <row r="6613" ht="23.25">
      <c r="K6613" s="372"/>
    </row>
    <row r="6614" ht="23.25">
      <c r="K6614" s="372"/>
    </row>
    <row r="6615" ht="23.25">
      <c r="K6615" s="372"/>
    </row>
    <row r="6616" ht="23.25">
      <c r="K6616" s="372"/>
    </row>
    <row r="6617" ht="23.25">
      <c r="K6617" s="372"/>
    </row>
    <row r="6618" ht="23.25">
      <c r="K6618" s="372"/>
    </row>
    <row r="6619" ht="23.25">
      <c r="K6619" s="372"/>
    </row>
    <row r="6620" ht="23.25">
      <c r="K6620" s="372"/>
    </row>
    <row r="6621" ht="23.25">
      <c r="K6621" s="372"/>
    </row>
    <row r="6622" ht="23.25">
      <c r="K6622" s="372"/>
    </row>
    <row r="6623" ht="23.25">
      <c r="K6623" s="372"/>
    </row>
    <row r="6624" ht="23.25">
      <c r="K6624" s="372"/>
    </row>
    <row r="6625" ht="23.25">
      <c r="K6625" s="372"/>
    </row>
    <row r="6626" ht="23.25">
      <c r="K6626" s="372"/>
    </row>
    <row r="6627" ht="23.25">
      <c r="K6627" s="372"/>
    </row>
    <row r="6628" ht="23.25">
      <c r="K6628" s="372"/>
    </row>
    <row r="6629" ht="23.25">
      <c r="K6629" s="372"/>
    </row>
    <row r="6630" ht="23.25">
      <c r="K6630" s="372"/>
    </row>
    <row r="6631" ht="23.25">
      <c r="K6631" s="372"/>
    </row>
    <row r="6632" ht="23.25">
      <c r="K6632" s="372"/>
    </row>
    <row r="6633" ht="23.25">
      <c r="K6633" s="372"/>
    </row>
    <row r="6634" ht="23.25">
      <c r="K6634" s="372"/>
    </row>
    <row r="6635" ht="23.25">
      <c r="K6635" s="372"/>
    </row>
    <row r="6636" ht="23.25">
      <c r="K6636" s="372"/>
    </row>
    <row r="6637" ht="23.25">
      <c r="K6637" s="372"/>
    </row>
    <row r="6638" ht="23.25">
      <c r="K6638" s="372"/>
    </row>
    <row r="6639" ht="23.25">
      <c r="K6639" s="372"/>
    </row>
    <row r="6640" ht="23.25">
      <c r="K6640" s="372"/>
    </row>
    <row r="6641" ht="23.25">
      <c r="K6641" s="372"/>
    </row>
    <row r="6642" ht="23.25">
      <c r="K6642" s="372"/>
    </row>
    <row r="6643" ht="23.25">
      <c r="K6643" s="372"/>
    </row>
    <row r="6644" ht="23.25">
      <c r="K6644" s="372"/>
    </row>
    <row r="6645" ht="23.25">
      <c r="K6645" s="372"/>
    </row>
    <row r="6646" ht="23.25">
      <c r="K6646" s="372"/>
    </row>
    <row r="6647" ht="23.25">
      <c r="K6647" s="372"/>
    </row>
    <row r="6648" ht="23.25">
      <c r="K6648" s="372"/>
    </row>
    <row r="6649" ht="23.25">
      <c r="K6649" s="372"/>
    </row>
    <row r="6650" ht="23.25">
      <c r="K6650" s="372"/>
    </row>
    <row r="6651" ht="23.25">
      <c r="K6651" s="372"/>
    </row>
    <row r="6652" ht="23.25">
      <c r="K6652" s="372"/>
    </row>
    <row r="6653" ht="23.25">
      <c r="K6653" s="372"/>
    </row>
    <row r="6654" ht="23.25">
      <c r="K6654" s="372"/>
    </row>
    <row r="6655" ht="23.25">
      <c r="K6655" s="372"/>
    </row>
    <row r="6656" ht="23.25">
      <c r="K6656" s="372"/>
    </row>
    <row r="6657" ht="23.25">
      <c r="K6657" s="372"/>
    </row>
    <row r="6658" ht="23.25">
      <c r="K6658" s="372"/>
    </row>
    <row r="6659" ht="23.25">
      <c r="K6659" s="372"/>
    </row>
    <row r="6660" ht="23.25">
      <c r="K6660" s="372"/>
    </row>
    <row r="6661" ht="23.25">
      <c r="K6661" s="372"/>
    </row>
    <row r="6662" ht="23.25">
      <c r="K6662" s="372"/>
    </row>
    <row r="6663" ht="23.25">
      <c r="K6663" s="372"/>
    </row>
    <row r="6664" ht="23.25">
      <c r="K6664" s="372"/>
    </row>
    <row r="6665" ht="23.25">
      <c r="K6665" s="372"/>
    </row>
    <row r="6666" ht="23.25">
      <c r="K6666" s="372"/>
    </row>
    <row r="6667" ht="23.25">
      <c r="K6667" s="372"/>
    </row>
    <row r="6668" ht="23.25">
      <c r="K6668" s="372"/>
    </row>
    <row r="6669" ht="23.25">
      <c r="K6669" s="372"/>
    </row>
    <row r="6670" ht="23.25">
      <c r="K6670" s="372"/>
    </row>
    <row r="6671" ht="23.25">
      <c r="K6671" s="372"/>
    </row>
    <row r="6672" ht="23.25">
      <c r="K6672" s="372"/>
    </row>
    <row r="6673" ht="23.25">
      <c r="K6673" s="372"/>
    </row>
    <row r="6674" ht="23.25">
      <c r="K6674" s="372"/>
    </row>
    <row r="6675" ht="23.25">
      <c r="K6675" s="372"/>
    </row>
    <row r="6676" ht="23.25">
      <c r="K6676" s="372"/>
    </row>
    <row r="6677" ht="23.25">
      <c r="K6677" s="372"/>
    </row>
    <row r="6678" ht="23.25">
      <c r="K6678" s="372"/>
    </row>
    <row r="6679" ht="23.25">
      <c r="K6679" s="372"/>
    </row>
    <row r="6680" ht="23.25">
      <c r="K6680" s="372"/>
    </row>
    <row r="6681" ht="23.25">
      <c r="K6681" s="372"/>
    </row>
    <row r="6682" ht="23.25">
      <c r="K6682" s="372"/>
    </row>
    <row r="6683" ht="23.25">
      <c r="K6683" s="372"/>
    </row>
    <row r="6684" ht="23.25">
      <c r="K6684" s="372"/>
    </row>
    <row r="6685" ht="23.25">
      <c r="K6685" s="372"/>
    </row>
    <row r="6686" ht="23.25">
      <c r="K6686" s="372"/>
    </row>
    <row r="6687" ht="23.25">
      <c r="K6687" s="372"/>
    </row>
    <row r="6688" ht="23.25">
      <c r="K6688" s="372"/>
    </row>
    <row r="6689" ht="23.25">
      <c r="K6689" s="372"/>
    </row>
    <row r="6690" ht="23.25">
      <c r="K6690" s="372"/>
    </row>
    <row r="6691" ht="23.25">
      <c r="K6691" s="372"/>
    </row>
    <row r="6692" ht="23.25">
      <c r="K6692" s="372"/>
    </row>
    <row r="6693" ht="23.25">
      <c r="K6693" s="372"/>
    </row>
    <row r="6694" ht="23.25">
      <c r="K6694" s="372"/>
    </row>
    <row r="6695" ht="23.25">
      <c r="K6695" s="372"/>
    </row>
    <row r="6696" ht="23.25">
      <c r="K6696" s="372"/>
    </row>
    <row r="6697" ht="23.25">
      <c r="K6697" s="372"/>
    </row>
    <row r="6698" ht="23.25">
      <c r="K6698" s="372"/>
    </row>
    <row r="6699" ht="23.25">
      <c r="K6699" s="372"/>
    </row>
    <row r="6700" ht="23.25">
      <c r="K6700" s="372"/>
    </row>
    <row r="6701" ht="23.25">
      <c r="K6701" s="372"/>
    </row>
    <row r="6702" ht="23.25">
      <c r="K6702" s="372"/>
    </row>
    <row r="6703" ht="23.25">
      <c r="K6703" s="372"/>
    </row>
    <row r="6704" ht="23.25">
      <c r="K6704" s="372"/>
    </row>
    <row r="6705" ht="23.25">
      <c r="K6705" s="372"/>
    </row>
    <row r="6706" ht="23.25">
      <c r="K6706" s="372"/>
    </row>
    <row r="6707" ht="23.25">
      <c r="K6707" s="372"/>
    </row>
    <row r="6708" ht="23.25">
      <c r="K6708" s="372"/>
    </row>
    <row r="6709" ht="23.25">
      <c r="K6709" s="372"/>
    </row>
    <row r="6710" ht="23.25">
      <c r="K6710" s="372"/>
    </row>
    <row r="6711" ht="23.25">
      <c r="K6711" s="372"/>
    </row>
    <row r="6712" ht="23.25">
      <c r="K6712" s="372"/>
    </row>
    <row r="6713" ht="23.25">
      <c r="K6713" s="372"/>
    </row>
    <row r="6714" ht="23.25">
      <c r="K6714" s="372"/>
    </row>
    <row r="6715" ht="23.25">
      <c r="K6715" s="372"/>
    </row>
    <row r="6716" ht="23.25">
      <c r="K6716" s="372"/>
    </row>
    <row r="6717" ht="23.25">
      <c r="K6717" s="372"/>
    </row>
    <row r="6718" ht="23.25">
      <c r="K6718" s="372"/>
    </row>
    <row r="6719" ht="23.25">
      <c r="K6719" s="372"/>
    </row>
    <row r="6720" ht="23.25">
      <c r="K6720" s="372"/>
    </row>
    <row r="6721" ht="23.25">
      <c r="K6721" s="372"/>
    </row>
    <row r="6722" ht="23.25">
      <c r="K6722" s="372"/>
    </row>
    <row r="6723" ht="23.25">
      <c r="K6723" s="372"/>
    </row>
    <row r="6724" ht="23.25">
      <c r="K6724" s="372"/>
    </row>
    <row r="6725" ht="23.25">
      <c r="K6725" s="372"/>
    </row>
    <row r="6726" ht="23.25">
      <c r="K6726" s="372"/>
    </row>
    <row r="6727" ht="23.25">
      <c r="K6727" s="372"/>
    </row>
    <row r="6728" ht="23.25">
      <c r="K6728" s="372"/>
    </row>
    <row r="6729" ht="23.25">
      <c r="K6729" s="372"/>
    </row>
    <row r="6730" ht="23.25">
      <c r="K6730" s="372"/>
    </row>
    <row r="6731" ht="23.25">
      <c r="K6731" s="372"/>
    </row>
    <row r="6732" ht="23.25">
      <c r="K6732" s="372"/>
    </row>
    <row r="6733" ht="23.25">
      <c r="K6733" s="372"/>
    </row>
    <row r="6734" ht="23.25">
      <c r="K6734" s="372"/>
    </row>
    <row r="6735" ht="23.25">
      <c r="K6735" s="372"/>
    </row>
    <row r="6736" ht="23.25">
      <c r="K6736" s="372"/>
    </row>
    <row r="6737" ht="23.25">
      <c r="K6737" s="372"/>
    </row>
    <row r="6738" ht="23.25">
      <c r="K6738" s="372"/>
    </row>
    <row r="6739" ht="23.25">
      <c r="K6739" s="372"/>
    </row>
    <row r="6740" ht="23.25">
      <c r="K6740" s="372"/>
    </row>
    <row r="6741" ht="23.25">
      <c r="K6741" s="372"/>
    </row>
    <row r="6742" ht="23.25">
      <c r="K6742" s="372"/>
    </row>
    <row r="6743" ht="23.25">
      <c r="K6743" s="372"/>
    </row>
    <row r="6744" ht="23.25">
      <c r="K6744" s="372"/>
    </row>
    <row r="6745" ht="23.25">
      <c r="K6745" s="372"/>
    </row>
    <row r="6746" ht="23.25">
      <c r="K6746" s="372"/>
    </row>
    <row r="6747" ht="23.25">
      <c r="K6747" s="372"/>
    </row>
    <row r="6748" ht="23.25">
      <c r="K6748" s="372"/>
    </row>
    <row r="6749" ht="23.25">
      <c r="K6749" s="372"/>
    </row>
    <row r="6750" ht="23.25">
      <c r="K6750" s="372"/>
    </row>
    <row r="6751" ht="23.25">
      <c r="K6751" s="372"/>
    </row>
    <row r="6752" ht="23.25">
      <c r="K6752" s="372"/>
    </row>
    <row r="6753" ht="23.25">
      <c r="K6753" s="372"/>
    </row>
    <row r="6754" ht="23.25">
      <c r="K6754" s="372"/>
    </row>
    <row r="6755" ht="23.25">
      <c r="K6755" s="372"/>
    </row>
    <row r="6756" ht="23.25">
      <c r="K6756" s="372"/>
    </row>
    <row r="6757" ht="23.25">
      <c r="K6757" s="372"/>
    </row>
    <row r="6758" ht="23.25">
      <c r="K6758" s="372"/>
    </row>
    <row r="6759" ht="23.25">
      <c r="K6759" s="372"/>
    </row>
    <row r="6760" ht="23.25">
      <c r="K6760" s="372"/>
    </row>
    <row r="6761" ht="23.25">
      <c r="K6761" s="372"/>
    </row>
    <row r="6762" ht="23.25">
      <c r="K6762" s="372"/>
    </row>
    <row r="6763" ht="23.25">
      <c r="K6763" s="372"/>
    </row>
    <row r="6764" ht="23.25">
      <c r="K6764" s="372"/>
    </row>
    <row r="6765" ht="23.25">
      <c r="K6765" s="372"/>
    </row>
    <row r="6766" ht="23.25">
      <c r="K6766" s="372"/>
    </row>
    <row r="6767" ht="23.25">
      <c r="K6767" s="372"/>
    </row>
    <row r="6768" ht="23.25">
      <c r="K6768" s="372"/>
    </row>
    <row r="6769" ht="23.25">
      <c r="K6769" s="372"/>
    </row>
    <row r="6770" ht="23.25">
      <c r="K6770" s="372"/>
    </row>
    <row r="6771" ht="23.25">
      <c r="K6771" s="372"/>
    </row>
    <row r="6772" ht="23.25">
      <c r="K6772" s="372"/>
    </row>
    <row r="6773" ht="23.25">
      <c r="K6773" s="372"/>
    </row>
    <row r="6774" ht="23.25">
      <c r="K6774" s="372"/>
    </row>
    <row r="6775" ht="23.25">
      <c r="K6775" s="372"/>
    </row>
    <row r="6776" ht="23.25">
      <c r="K6776" s="372"/>
    </row>
    <row r="6777" ht="23.25">
      <c r="K6777" s="372"/>
    </row>
    <row r="6778" ht="23.25">
      <c r="K6778" s="372"/>
    </row>
    <row r="6779" ht="23.25">
      <c r="K6779" s="372"/>
    </row>
    <row r="6780" ht="23.25">
      <c r="K6780" s="372"/>
    </row>
    <row r="6781" ht="23.25">
      <c r="K6781" s="372"/>
    </row>
    <row r="6782" ht="23.25">
      <c r="K6782" s="372"/>
    </row>
    <row r="6783" ht="23.25">
      <c r="K6783" s="372"/>
    </row>
    <row r="6784" ht="23.25">
      <c r="K6784" s="372"/>
    </row>
    <row r="6785" ht="23.25">
      <c r="K6785" s="372"/>
    </row>
    <row r="6786" ht="23.25">
      <c r="K6786" s="372"/>
    </row>
    <row r="6787" ht="23.25">
      <c r="K6787" s="372"/>
    </row>
    <row r="6788" ht="23.25">
      <c r="K6788" s="372"/>
    </row>
    <row r="6789" ht="23.25">
      <c r="K6789" s="372"/>
    </row>
    <row r="6790" ht="23.25">
      <c r="K6790" s="372"/>
    </row>
    <row r="6791" ht="23.25">
      <c r="K6791" s="372"/>
    </row>
    <row r="6792" ht="23.25">
      <c r="K6792" s="372"/>
    </row>
    <row r="6793" ht="23.25">
      <c r="K6793" s="372"/>
    </row>
    <row r="6794" ht="23.25">
      <c r="K6794" s="372"/>
    </row>
    <row r="6795" ht="23.25">
      <c r="K6795" s="372"/>
    </row>
    <row r="6796" ht="23.25">
      <c r="K6796" s="372"/>
    </row>
    <row r="6797" ht="23.25">
      <c r="K6797" s="372"/>
    </row>
    <row r="6798" ht="23.25">
      <c r="K6798" s="372"/>
    </row>
    <row r="6799" ht="23.25">
      <c r="K6799" s="372"/>
    </row>
    <row r="6800" ht="23.25">
      <c r="K6800" s="372"/>
    </row>
    <row r="6801" ht="23.25">
      <c r="K6801" s="372"/>
    </row>
    <row r="6802" ht="23.25">
      <c r="K6802" s="372"/>
    </row>
    <row r="6803" ht="23.25">
      <c r="K6803" s="372"/>
    </row>
    <row r="6804" ht="23.25">
      <c r="K6804" s="372"/>
    </row>
    <row r="6805" ht="23.25">
      <c r="K6805" s="372"/>
    </row>
    <row r="6806" ht="23.25">
      <c r="K6806" s="372"/>
    </row>
    <row r="6807" ht="23.25">
      <c r="K6807" s="372"/>
    </row>
    <row r="6808" ht="23.25">
      <c r="K6808" s="372"/>
    </row>
    <row r="6809" ht="23.25">
      <c r="K6809" s="372"/>
    </row>
    <row r="6810" ht="23.25">
      <c r="K6810" s="372"/>
    </row>
    <row r="6811" ht="23.25">
      <c r="K6811" s="372"/>
    </row>
    <row r="6812" ht="23.25">
      <c r="K6812" s="372"/>
    </row>
    <row r="6813" ht="23.25">
      <c r="K6813" s="372"/>
    </row>
    <row r="6814" ht="23.25">
      <c r="K6814" s="372"/>
    </row>
    <row r="6815" ht="23.25">
      <c r="K6815" s="372"/>
    </row>
    <row r="6816" ht="23.25">
      <c r="K6816" s="372"/>
    </row>
    <row r="6817" ht="23.25">
      <c r="K6817" s="372"/>
    </row>
    <row r="6818" ht="23.25">
      <c r="K6818" s="372"/>
    </row>
    <row r="6819" ht="23.25">
      <c r="K6819" s="372"/>
    </row>
    <row r="6820" ht="23.25">
      <c r="K6820" s="372"/>
    </row>
    <row r="6821" ht="23.25">
      <c r="K6821" s="372"/>
    </row>
    <row r="6822" ht="23.25">
      <c r="K6822" s="372"/>
    </row>
    <row r="6823" ht="23.25">
      <c r="K6823" s="372"/>
    </row>
    <row r="6824" ht="23.25">
      <c r="K6824" s="372"/>
    </row>
    <row r="6825" ht="23.25">
      <c r="K6825" s="372"/>
    </row>
    <row r="6826" ht="23.25">
      <c r="K6826" s="372"/>
    </row>
    <row r="6827" ht="23.25">
      <c r="K6827" s="372"/>
    </row>
    <row r="6828" ht="23.25">
      <c r="K6828" s="372"/>
    </row>
    <row r="6829" ht="23.25">
      <c r="K6829" s="372"/>
    </row>
    <row r="6830" ht="23.25">
      <c r="K6830" s="372"/>
    </row>
    <row r="6831" ht="23.25">
      <c r="K6831" s="372"/>
    </row>
    <row r="6832" ht="23.25">
      <c r="K6832" s="372"/>
    </row>
    <row r="6833" ht="23.25">
      <c r="K6833" s="372"/>
    </row>
    <row r="6834" ht="23.25">
      <c r="K6834" s="372"/>
    </row>
    <row r="6835" ht="23.25">
      <c r="K6835" s="372"/>
    </row>
    <row r="6836" ht="23.25">
      <c r="K6836" s="372"/>
    </row>
    <row r="6837" ht="23.25">
      <c r="K6837" s="372"/>
    </row>
    <row r="6838" ht="23.25">
      <c r="K6838" s="372"/>
    </row>
    <row r="6839" ht="23.25">
      <c r="K6839" s="372"/>
    </row>
    <row r="6840" ht="23.25">
      <c r="K6840" s="372"/>
    </row>
    <row r="6841" ht="23.25">
      <c r="K6841" s="372"/>
    </row>
    <row r="6842" ht="23.25">
      <c r="K6842" s="372"/>
    </row>
    <row r="6843" ht="23.25">
      <c r="K6843" s="372"/>
    </row>
    <row r="6844" ht="23.25">
      <c r="K6844" s="372"/>
    </row>
    <row r="6845" ht="23.25">
      <c r="K6845" s="372"/>
    </row>
    <row r="6846" ht="23.25">
      <c r="K6846" s="372"/>
    </row>
    <row r="6847" ht="23.25">
      <c r="K6847" s="372"/>
    </row>
    <row r="6848" ht="23.25">
      <c r="K6848" s="372"/>
    </row>
    <row r="6849" ht="23.25">
      <c r="K6849" s="372"/>
    </row>
    <row r="6850" ht="23.25">
      <c r="K6850" s="372"/>
    </row>
    <row r="6851" ht="23.25">
      <c r="K6851" s="372"/>
    </row>
    <row r="6852" ht="23.25">
      <c r="K6852" s="372"/>
    </row>
    <row r="6853" ht="23.25">
      <c r="K6853" s="372"/>
    </row>
    <row r="6854" ht="23.25">
      <c r="K6854" s="372"/>
    </row>
    <row r="6855" ht="23.25">
      <c r="K6855" s="372"/>
    </row>
    <row r="6856" ht="23.25">
      <c r="K6856" s="372"/>
    </row>
    <row r="6857" ht="23.25">
      <c r="K6857" s="372"/>
    </row>
    <row r="6858" ht="23.25">
      <c r="K6858" s="372"/>
    </row>
    <row r="6859" ht="23.25">
      <c r="K6859" s="372"/>
    </row>
    <row r="6860" ht="23.25">
      <c r="K6860" s="372"/>
    </row>
    <row r="6861" ht="23.25">
      <c r="K6861" s="372"/>
    </row>
    <row r="6862" ht="23.25">
      <c r="K6862" s="372"/>
    </row>
    <row r="6863" ht="23.25">
      <c r="K6863" s="372"/>
    </row>
    <row r="6864" ht="23.25">
      <c r="K6864" s="372"/>
    </row>
    <row r="6865" ht="23.25">
      <c r="K6865" s="372"/>
    </row>
    <row r="6866" ht="23.25">
      <c r="K6866" s="372"/>
    </row>
    <row r="6867" ht="23.25">
      <c r="K6867" s="372"/>
    </row>
    <row r="6868" ht="23.25">
      <c r="K6868" s="372"/>
    </row>
    <row r="6869" ht="23.25">
      <c r="K6869" s="372"/>
    </row>
    <row r="6870" ht="23.25">
      <c r="K6870" s="372"/>
    </row>
    <row r="6871" ht="23.25">
      <c r="K6871" s="372"/>
    </row>
    <row r="6872" ht="23.25">
      <c r="K6872" s="372"/>
    </row>
    <row r="6873" ht="23.25">
      <c r="K6873" s="372"/>
    </row>
    <row r="6874" ht="23.25">
      <c r="K6874" s="372"/>
    </row>
    <row r="6875" ht="23.25">
      <c r="K6875" s="372"/>
    </row>
    <row r="6876" ht="23.25">
      <c r="K6876" s="372"/>
    </row>
    <row r="6877" ht="23.25">
      <c r="K6877" s="372"/>
    </row>
    <row r="6878" ht="23.25">
      <c r="K6878" s="372"/>
    </row>
    <row r="6879" ht="23.25">
      <c r="K6879" s="372"/>
    </row>
    <row r="6880" ht="23.25">
      <c r="K6880" s="372"/>
    </row>
    <row r="6881" ht="23.25">
      <c r="K6881" s="372"/>
    </row>
    <row r="6882" ht="23.25">
      <c r="K6882" s="372"/>
    </row>
    <row r="6883" ht="23.25">
      <c r="K6883" s="372"/>
    </row>
    <row r="6884" ht="23.25">
      <c r="K6884" s="372"/>
    </row>
    <row r="6885" ht="23.25">
      <c r="K6885" s="372"/>
    </row>
    <row r="6886" ht="23.25">
      <c r="K6886" s="372"/>
    </row>
    <row r="6887" ht="23.25">
      <c r="K6887" s="372"/>
    </row>
    <row r="6888" ht="23.25">
      <c r="K6888" s="372"/>
    </row>
    <row r="6889" ht="23.25">
      <c r="K6889" s="372"/>
    </row>
    <row r="6890" ht="23.25">
      <c r="K6890" s="372"/>
    </row>
    <row r="6891" ht="23.25">
      <c r="K6891" s="372"/>
    </row>
    <row r="6892" ht="23.25">
      <c r="K6892" s="372"/>
    </row>
    <row r="6893" ht="23.25">
      <c r="K6893" s="372"/>
    </row>
    <row r="6894" ht="23.25">
      <c r="K6894" s="372"/>
    </row>
    <row r="6895" ht="23.25">
      <c r="K6895" s="372"/>
    </row>
    <row r="6896" ht="23.25">
      <c r="K6896" s="372"/>
    </row>
    <row r="6897" ht="23.25">
      <c r="K6897" s="372"/>
    </row>
    <row r="6898" ht="23.25">
      <c r="K6898" s="372"/>
    </row>
    <row r="6899" ht="23.25">
      <c r="K6899" s="372"/>
    </row>
    <row r="6900" ht="23.25">
      <c r="K6900" s="372"/>
    </row>
    <row r="6901" ht="23.25">
      <c r="K6901" s="372"/>
    </row>
    <row r="6902" ht="23.25">
      <c r="K6902" s="372"/>
    </row>
    <row r="6903" ht="23.25">
      <c r="K6903" s="372"/>
    </row>
    <row r="6904" ht="23.25">
      <c r="K6904" s="372"/>
    </row>
    <row r="6905" ht="23.25">
      <c r="K6905" s="372"/>
    </row>
    <row r="6906" ht="23.25">
      <c r="K6906" s="372"/>
    </row>
    <row r="6907" ht="23.25">
      <c r="K6907" s="372"/>
    </row>
    <row r="6908" ht="23.25">
      <c r="K6908" s="372"/>
    </row>
    <row r="6909" ht="23.25">
      <c r="K6909" s="372"/>
    </row>
    <row r="6910" ht="23.25">
      <c r="K6910" s="372"/>
    </row>
    <row r="6911" ht="23.25">
      <c r="K6911" s="372"/>
    </row>
    <row r="6912" ht="23.25">
      <c r="K6912" s="372"/>
    </row>
    <row r="6913" ht="23.25">
      <c r="K6913" s="372"/>
    </row>
    <row r="6914" ht="23.25">
      <c r="K6914" s="372"/>
    </row>
    <row r="6915" ht="23.25">
      <c r="K6915" s="372"/>
    </row>
    <row r="6916" ht="23.25">
      <c r="K6916" s="372"/>
    </row>
    <row r="6917" ht="23.25">
      <c r="K6917" s="372"/>
    </row>
    <row r="6918" ht="23.25">
      <c r="K6918" s="372"/>
    </row>
    <row r="6919" ht="23.25">
      <c r="K6919" s="372"/>
    </row>
    <row r="6920" ht="23.25">
      <c r="K6920" s="372"/>
    </row>
    <row r="6921" ht="23.25">
      <c r="K6921" s="372"/>
    </row>
    <row r="6922" ht="23.25">
      <c r="K6922" s="372"/>
    </row>
    <row r="6923" ht="23.25">
      <c r="K6923" s="372"/>
    </row>
    <row r="6924" ht="23.25">
      <c r="K6924" s="372"/>
    </row>
    <row r="6925" ht="23.25">
      <c r="K6925" s="372"/>
    </row>
    <row r="6926" ht="23.25">
      <c r="K6926" s="372"/>
    </row>
    <row r="6927" ht="23.25">
      <c r="K6927" s="372"/>
    </row>
    <row r="6928" ht="23.25">
      <c r="K6928" s="372"/>
    </row>
    <row r="6929" ht="23.25">
      <c r="K6929" s="372"/>
    </row>
    <row r="6930" ht="23.25">
      <c r="K6930" s="372"/>
    </row>
    <row r="6931" ht="23.25">
      <c r="K6931" s="372"/>
    </row>
    <row r="6932" ht="23.25">
      <c r="K6932" s="372"/>
    </row>
    <row r="6933" ht="23.25">
      <c r="K6933" s="372"/>
    </row>
    <row r="6934" ht="23.25">
      <c r="K6934" s="372"/>
    </row>
    <row r="6935" ht="23.25">
      <c r="K6935" s="372"/>
    </row>
    <row r="6936" ht="23.25">
      <c r="K6936" s="372"/>
    </row>
    <row r="6937" ht="23.25">
      <c r="K6937" s="372"/>
    </row>
    <row r="6938" ht="23.25">
      <c r="K6938" s="372"/>
    </row>
    <row r="6939" ht="23.25">
      <c r="K6939" s="372"/>
    </row>
    <row r="6940" ht="23.25">
      <c r="K6940" s="372"/>
    </row>
    <row r="6941" ht="23.25">
      <c r="K6941" s="372"/>
    </row>
    <row r="6942" ht="23.25">
      <c r="K6942" s="372"/>
    </row>
    <row r="6943" ht="23.25">
      <c r="K6943" s="372"/>
    </row>
    <row r="6944" ht="23.25">
      <c r="K6944" s="372"/>
    </row>
    <row r="6945" ht="23.25">
      <c r="K6945" s="372"/>
    </row>
    <row r="6946" ht="23.25">
      <c r="K6946" s="372"/>
    </row>
    <row r="6947" ht="23.25">
      <c r="K6947" s="372"/>
    </row>
    <row r="6948" ht="23.25">
      <c r="K6948" s="372"/>
    </row>
    <row r="6949" ht="23.25">
      <c r="K6949" s="372"/>
    </row>
    <row r="6950" ht="23.25">
      <c r="K6950" s="372"/>
    </row>
    <row r="6951" ht="23.25">
      <c r="K6951" s="372"/>
    </row>
    <row r="6952" ht="23.25">
      <c r="K6952" s="372"/>
    </row>
    <row r="6953" ht="23.25">
      <c r="K6953" s="372"/>
    </row>
    <row r="6954" ht="23.25">
      <c r="K6954" s="372"/>
    </row>
    <row r="6955" ht="23.25">
      <c r="K6955" s="372"/>
    </row>
    <row r="6956" ht="23.25">
      <c r="K6956" s="372"/>
    </row>
    <row r="6957" ht="23.25">
      <c r="K6957" s="372"/>
    </row>
    <row r="6958" ht="23.25">
      <c r="K6958" s="372"/>
    </row>
    <row r="6959" ht="23.25">
      <c r="K6959" s="372"/>
    </row>
    <row r="6960" ht="23.25">
      <c r="K6960" s="372"/>
    </row>
    <row r="6961" ht="23.25">
      <c r="K6961" s="372"/>
    </row>
    <row r="6962" ht="23.25">
      <c r="K6962" s="372"/>
    </row>
    <row r="6963" ht="23.25">
      <c r="K6963" s="372"/>
    </row>
    <row r="6964" ht="23.25">
      <c r="K6964" s="372"/>
    </row>
    <row r="6965" ht="23.25">
      <c r="K6965" s="372"/>
    </row>
    <row r="6966" ht="23.25">
      <c r="K6966" s="372"/>
    </row>
    <row r="6967" ht="23.25">
      <c r="K6967" s="372"/>
    </row>
    <row r="6968" ht="23.25">
      <c r="K6968" s="372"/>
    </row>
    <row r="6969" ht="23.25">
      <c r="K6969" s="372"/>
    </row>
    <row r="6970" ht="23.25">
      <c r="K6970" s="372"/>
    </row>
    <row r="6971" ht="23.25">
      <c r="K6971" s="372"/>
    </row>
    <row r="6972" ht="23.25">
      <c r="K6972" s="372"/>
    </row>
    <row r="6973" ht="23.25">
      <c r="K6973" s="372"/>
    </row>
    <row r="6974" ht="23.25">
      <c r="K6974" s="372"/>
    </row>
    <row r="6975" ht="23.25">
      <c r="K6975" s="372"/>
    </row>
    <row r="6976" ht="23.25">
      <c r="K6976" s="372"/>
    </row>
    <row r="6977" ht="23.25">
      <c r="K6977" s="372"/>
    </row>
    <row r="6978" ht="23.25">
      <c r="K6978" s="372"/>
    </row>
    <row r="6979" ht="23.25">
      <c r="K6979" s="372"/>
    </row>
    <row r="6980" ht="23.25">
      <c r="K6980" s="372"/>
    </row>
    <row r="6981" ht="23.25">
      <c r="K6981" s="372"/>
    </row>
    <row r="6982" ht="23.25">
      <c r="K6982" s="372"/>
    </row>
    <row r="6983" ht="23.25">
      <c r="K6983" s="372"/>
    </row>
    <row r="6984" ht="23.25">
      <c r="K6984" s="372"/>
    </row>
    <row r="6985" ht="23.25">
      <c r="K6985" s="372"/>
    </row>
    <row r="6986" ht="23.25">
      <c r="K6986" s="372"/>
    </row>
    <row r="6987" ht="23.25">
      <c r="K6987" s="372"/>
    </row>
    <row r="6988" ht="23.25">
      <c r="K6988" s="372"/>
    </row>
    <row r="6989" ht="23.25">
      <c r="K6989" s="372"/>
    </row>
    <row r="6990" ht="23.25">
      <c r="K6990" s="372"/>
    </row>
    <row r="6991" ht="23.25">
      <c r="K6991" s="372"/>
    </row>
    <row r="6992" ht="23.25">
      <c r="K6992" s="372"/>
    </row>
    <row r="6993" ht="23.25">
      <c r="K6993" s="372"/>
    </row>
    <row r="6994" ht="23.25">
      <c r="K6994" s="372"/>
    </row>
    <row r="6995" ht="23.25">
      <c r="K6995" s="372"/>
    </row>
    <row r="6996" ht="23.25">
      <c r="K6996" s="372"/>
    </row>
    <row r="6997" ht="23.25">
      <c r="K6997" s="372"/>
    </row>
    <row r="6998" ht="23.25">
      <c r="K6998" s="372"/>
    </row>
    <row r="6999" ht="23.25">
      <c r="K6999" s="372"/>
    </row>
    <row r="7000" ht="23.25">
      <c r="K7000" s="372"/>
    </row>
    <row r="7001" ht="23.25">
      <c r="K7001" s="372"/>
    </row>
    <row r="7002" ht="23.25">
      <c r="K7002" s="372"/>
    </row>
    <row r="7003" ht="23.25">
      <c r="K7003" s="372"/>
    </row>
    <row r="7004" ht="23.25">
      <c r="K7004" s="372"/>
    </row>
    <row r="7005" ht="23.25">
      <c r="K7005" s="372"/>
    </row>
    <row r="7006" ht="23.25">
      <c r="K7006" s="372"/>
    </row>
    <row r="7007" ht="23.25">
      <c r="K7007" s="372"/>
    </row>
    <row r="7008" ht="23.25">
      <c r="K7008" s="372"/>
    </row>
    <row r="7009" ht="23.25">
      <c r="K7009" s="372"/>
    </row>
    <row r="7010" ht="23.25">
      <c r="K7010" s="372"/>
    </row>
    <row r="7011" ht="23.25">
      <c r="K7011" s="372"/>
    </row>
    <row r="7012" ht="23.25">
      <c r="K7012" s="372"/>
    </row>
    <row r="7013" ht="23.25">
      <c r="K7013" s="372"/>
    </row>
    <row r="7014" ht="23.25">
      <c r="K7014" s="372"/>
    </row>
    <row r="7015" ht="23.25">
      <c r="K7015" s="372"/>
    </row>
    <row r="7016" ht="23.25">
      <c r="K7016" s="372"/>
    </row>
    <row r="7017" ht="23.25">
      <c r="K7017" s="372"/>
    </row>
    <row r="7018" ht="23.25">
      <c r="K7018" s="372"/>
    </row>
    <row r="7019" ht="23.25">
      <c r="K7019" s="372"/>
    </row>
    <row r="7020" ht="23.25">
      <c r="K7020" s="372"/>
    </row>
    <row r="7021" ht="23.25">
      <c r="K7021" s="372"/>
    </row>
    <row r="7022" ht="23.25">
      <c r="K7022" s="372"/>
    </row>
    <row r="7023" ht="23.25">
      <c r="K7023" s="372"/>
    </row>
    <row r="7024" ht="23.25">
      <c r="K7024" s="372"/>
    </row>
    <row r="7025" ht="23.25">
      <c r="K7025" s="372"/>
    </row>
    <row r="7026" ht="23.25">
      <c r="K7026" s="372"/>
    </row>
    <row r="7027" ht="23.25">
      <c r="K7027" s="372"/>
    </row>
    <row r="7028" ht="23.25">
      <c r="K7028" s="372"/>
    </row>
    <row r="7029" ht="23.25">
      <c r="K7029" s="372"/>
    </row>
    <row r="7030" ht="23.25">
      <c r="K7030" s="372"/>
    </row>
    <row r="7031" ht="23.25">
      <c r="K7031" s="372"/>
    </row>
    <row r="7032" ht="23.25">
      <c r="K7032" s="372"/>
    </row>
    <row r="7033" ht="23.25">
      <c r="K7033" s="372"/>
    </row>
    <row r="7034" ht="23.25">
      <c r="K7034" s="372"/>
    </row>
    <row r="7035" ht="23.25">
      <c r="K7035" s="372"/>
    </row>
    <row r="7036" ht="23.25">
      <c r="K7036" s="372"/>
    </row>
    <row r="7037" ht="23.25">
      <c r="K7037" s="372"/>
    </row>
    <row r="7038" ht="23.25">
      <c r="K7038" s="372"/>
    </row>
    <row r="7039" ht="23.25">
      <c r="K7039" s="372"/>
    </row>
    <row r="7040" ht="23.25">
      <c r="K7040" s="372"/>
    </row>
    <row r="7041" ht="23.25">
      <c r="K7041" s="372"/>
    </row>
    <row r="7042" ht="23.25">
      <c r="K7042" s="372"/>
    </row>
    <row r="7043" ht="23.25">
      <c r="K7043" s="372"/>
    </row>
    <row r="7044" ht="23.25">
      <c r="K7044" s="372"/>
    </row>
    <row r="7045" ht="23.25">
      <c r="K7045" s="372"/>
    </row>
    <row r="7046" ht="23.25">
      <c r="K7046" s="372"/>
    </row>
    <row r="7047" ht="23.25">
      <c r="K7047" s="372"/>
    </row>
    <row r="7048" ht="23.25">
      <c r="K7048" s="372"/>
    </row>
    <row r="7049" ht="23.25">
      <c r="K7049" s="372"/>
    </row>
    <row r="7050" ht="23.25">
      <c r="K7050" s="372"/>
    </row>
    <row r="7051" ht="23.25">
      <c r="K7051" s="372"/>
    </row>
    <row r="7052" ht="23.25">
      <c r="K7052" s="372"/>
    </row>
    <row r="7053" ht="23.25">
      <c r="K7053" s="372"/>
    </row>
    <row r="7054" ht="23.25">
      <c r="K7054" s="372"/>
    </row>
    <row r="7055" ht="23.25">
      <c r="K7055" s="372"/>
    </row>
    <row r="7056" ht="23.25">
      <c r="K7056" s="372"/>
    </row>
    <row r="7057" ht="23.25">
      <c r="K7057" s="372"/>
    </row>
    <row r="7058" ht="23.25">
      <c r="K7058" s="372"/>
    </row>
    <row r="7059" ht="23.25">
      <c r="K7059" s="372"/>
    </row>
    <row r="7060" ht="23.25">
      <c r="K7060" s="372"/>
    </row>
    <row r="7061" ht="23.25">
      <c r="K7061" s="372"/>
    </row>
    <row r="7062" ht="23.25">
      <c r="K7062" s="372"/>
    </row>
    <row r="7063" ht="23.25">
      <c r="K7063" s="372"/>
    </row>
    <row r="7064" ht="23.25">
      <c r="K7064" s="372"/>
    </row>
    <row r="7065" ht="23.25">
      <c r="K7065" s="372"/>
    </row>
    <row r="7066" ht="23.25">
      <c r="K7066" s="372"/>
    </row>
    <row r="7067" ht="23.25">
      <c r="K7067" s="372"/>
    </row>
    <row r="7068" ht="23.25">
      <c r="K7068" s="372"/>
    </row>
    <row r="7069" ht="23.25">
      <c r="K7069" s="372"/>
    </row>
    <row r="7070" ht="23.25">
      <c r="K7070" s="372"/>
    </row>
    <row r="7071" ht="23.25">
      <c r="K7071" s="372"/>
    </row>
    <row r="7072" ht="23.25">
      <c r="K7072" s="372"/>
    </row>
    <row r="7073" ht="23.25">
      <c r="K7073" s="372"/>
    </row>
    <row r="7074" ht="23.25">
      <c r="K7074" s="372"/>
    </row>
    <row r="7075" ht="23.25">
      <c r="K7075" s="372"/>
    </row>
    <row r="7076" ht="23.25">
      <c r="K7076" s="372"/>
    </row>
    <row r="7077" ht="23.25">
      <c r="K7077" s="372"/>
    </row>
    <row r="7078" ht="23.25">
      <c r="K7078" s="372"/>
    </row>
    <row r="7079" ht="23.25">
      <c r="K7079" s="372"/>
    </row>
    <row r="7080" ht="23.25">
      <c r="K7080" s="372"/>
    </row>
    <row r="7081" ht="23.25">
      <c r="K7081" s="372"/>
    </row>
    <row r="7082" ht="23.25">
      <c r="K7082" s="372"/>
    </row>
    <row r="7083" ht="23.25">
      <c r="K7083" s="372"/>
    </row>
    <row r="7084" ht="23.25">
      <c r="K7084" s="372"/>
    </row>
    <row r="7085" ht="23.25">
      <c r="K7085" s="372"/>
    </row>
    <row r="7086" ht="23.25">
      <c r="K7086" s="372"/>
    </row>
    <row r="7087" ht="23.25">
      <c r="K7087" s="372"/>
    </row>
    <row r="7088" ht="23.25">
      <c r="K7088" s="372"/>
    </row>
    <row r="7089" ht="23.25">
      <c r="K7089" s="372"/>
    </row>
    <row r="7090" ht="23.25">
      <c r="K7090" s="372"/>
    </row>
    <row r="7091" ht="23.25">
      <c r="K7091" s="372"/>
    </row>
    <row r="7092" ht="23.25">
      <c r="K7092" s="372"/>
    </row>
    <row r="7093" ht="23.25">
      <c r="K7093" s="372"/>
    </row>
    <row r="7094" ht="23.25">
      <c r="K7094" s="372"/>
    </row>
    <row r="7095" ht="23.25">
      <c r="K7095" s="372"/>
    </row>
    <row r="7096" ht="23.25">
      <c r="K7096" s="372"/>
    </row>
    <row r="7097" ht="23.25">
      <c r="K7097" s="372"/>
    </row>
    <row r="7098" ht="23.25">
      <c r="K7098" s="372"/>
    </row>
    <row r="7099" ht="23.25">
      <c r="K7099" s="372"/>
    </row>
    <row r="7100" ht="23.25">
      <c r="K7100" s="372"/>
    </row>
    <row r="7101" ht="23.25">
      <c r="K7101" s="372"/>
    </row>
    <row r="7102" ht="23.25">
      <c r="K7102" s="372"/>
    </row>
    <row r="7103" ht="23.25">
      <c r="K7103" s="372"/>
    </row>
    <row r="7104" ht="23.25">
      <c r="K7104" s="372"/>
    </row>
    <row r="7105" ht="23.25">
      <c r="K7105" s="372"/>
    </row>
    <row r="7106" ht="23.25">
      <c r="K7106" s="372"/>
    </row>
    <row r="7107" ht="23.25">
      <c r="K7107" s="372"/>
    </row>
    <row r="7108" ht="23.25">
      <c r="K7108" s="372"/>
    </row>
    <row r="7109" ht="23.25">
      <c r="K7109" s="372"/>
    </row>
    <row r="7110" ht="23.25">
      <c r="K7110" s="372"/>
    </row>
    <row r="7111" ht="23.25">
      <c r="K7111" s="372"/>
    </row>
    <row r="7112" ht="23.25">
      <c r="K7112" s="372"/>
    </row>
    <row r="7113" ht="23.25">
      <c r="K7113" s="372"/>
    </row>
    <row r="7114" ht="23.25">
      <c r="K7114" s="372"/>
    </row>
    <row r="7115" ht="23.25">
      <c r="K7115" s="372"/>
    </row>
    <row r="7116" ht="23.25">
      <c r="K7116" s="372"/>
    </row>
    <row r="7117" ht="23.25">
      <c r="K7117" s="372"/>
    </row>
    <row r="7118" ht="23.25">
      <c r="K7118" s="372"/>
    </row>
    <row r="7119" ht="23.25">
      <c r="K7119" s="372"/>
    </row>
    <row r="7120" ht="23.25">
      <c r="K7120" s="372"/>
    </row>
    <row r="7121" ht="23.25">
      <c r="K7121" s="372"/>
    </row>
    <row r="7122" ht="23.25">
      <c r="K7122" s="372"/>
    </row>
    <row r="7123" ht="23.25">
      <c r="K7123" s="372"/>
    </row>
    <row r="7124" ht="23.25">
      <c r="K7124" s="372"/>
    </row>
    <row r="7125" ht="23.25">
      <c r="K7125" s="372"/>
    </row>
    <row r="7126" ht="23.25">
      <c r="K7126" s="372"/>
    </row>
    <row r="7127" ht="23.25">
      <c r="K7127" s="372"/>
    </row>
    <row r="7128" ht="23.25">
      <c r="K7128" s="372"/>
    </row>
    <row r="7129" ht="23.25">
      <c r="K7129" s="372"/>
    </row>
    <row r="7130" ht="23.25">
      <c r="K7130" s="372"/>
    </row>
    <row r="7131" ht="23.25">
      <c r="K7131" s="372"/>
    </row>
    <row r="7132" ht="23.25">
      <c r="K7132" s="372"/>
    </row>
    <row r="7133" ht="23.25">
      <c r="K7133" s="372"/>
    </row>
    <row r="7134" ht="23.25">
      <c r="K7134" s="372"/>
    </row>
    <row r="7135" ht="23.25">
      <c r="K7135" s="372"/>
    </row>
    <row r="7136" ht="23.25">
      <c r="K7136" s="372"/>
    </row>
    <row r="7137" ht="23.25">
      <c r="K7137" s="372"/>
    </row>
    <row r="7138" ht="23.25">
      <c r="K7138" s="372"/>
    </row>
    <row r="7139" ht="23.25">
      <c r="K7139" s="372"/>
    </row>
    <row r="7140" ht="23.25">
      <c r="K7140" s="372"/>
    </row>
    <row r="7141" ht="23.25">
      <c r="K7141" s="372"/>
    </row>
    <row r="7142" ht="23.25">
      <c r="K7142" s="372"/>
    </row>
    <row r="7143" ht="23.25">
      <c r="K7143" s="372"/>
    </row>
    <row r="7144" ht="23.25">
      <c r="K7144" s="372"/>
    </row>
    <row r="7145" ht="23.25">
      <c r="K7145" s="372"/>
    </row>
    <row r="7146" ht="23.25">
      <c r="K7146" s="372"/>
    </row>
    <row r="7147" ht="23.25">
      <c r="K7147" s="372"/>
    </row>
    <row r="7148" ht="23.25">
      <c r="K7148" s="372"/>
    </row>
    <row r="7149" ht="23.25">
      <c r="K7149" s="372"/>
    </row>
    <row r="7150" ht="23.25">
      <c r="K7150" s="372"/>
    </row>
    <row r="7151" ht="23.25">
      <c r="K7151" s="372"/>
    </row>
    <row r="7152" ht="23.25">
      <c r="K7152" s="372"/>
    </row>
    <row r="7153" ht="23.25">
      <c r="K7153" s="372"/>
    </row>
    <row r="7154" ht="23.25">
      <c r="K7154" s="372"/>
    </row>
    <row r="7155" ht="23.25">
      <c r="K7155" s="372"/>
    </row>
    <row r="7156" ht="23.25">
      <c r="K7156" s="372"/>
    </row>
    <row r="7157" ht="23.25">
      <c r="K7157" s="372"/>
    </row>
    <row r="7158" ht="23.25">
      <c r="K7158" s="372"/>
    </row>
    <row r="7159" ht="23.25">
      <c r="K7159" s="372"/>
    </row>
    <row r="7160" ht="23.25">
      <c r="K7160" s="372"/>
    </row>
    <row r="7161" ht="23.25">
      <c r="K7161" s="372"/>
    </row>
    <row r="7162" ht="23.25">
      <c r="K7162" s="372"/>
    </row>
    <row r="7163" ht="23.25">
      <c r="K7163" s="372"/>
    </row>
    <row r="7164" ht="23.25">
      <c r="K7164" s="372"/>
    </row>
    <row r="7165" ht="23.25">
      <c r="K7165" s="372"/>
    </row>
    <row r="7166" ht="23.25">
      <c r="K7166" s="372"/>
    </row>
    <row r="7167" ht="23.25">
      <c r="K7167" s="372"/>
    </row>
    <row r="7168" ht="23.25">
      <c r="K7168" s="372"/>
    </row>
    <row r="7169" ht="23.25">
      <c r="K7169" s="372"/>
    </row>
    <row r="7170" ht="23.25">
      <c r="K7170" s="372"/>
    </row>
    <row r="7171" ht="23.25">
      <c r="K7171" s="372"/>
    </row>
    <row r="7172" ht="23.25">
      <c r="K7172" s="372"/>
    </row>
    <row r="7173" ht="23.25">
      <c r="K7173" s="372"/>
    </row>
    <row r="7174" ht="23.25">
      <c r="K7174" s="372"/>
    </row>
    <row r="7175" ht="23.25">
      <c r="K7175" s="372"/>
    </row>
    <row r="7176" ht="23.25">
      <c r="K7176" s="372"/>
    </row>
    <row r="7177" ht="23.25">
      <c r="K7177" s="372"/>
    </row>
    <row r="7178" ht="23.25">
      <c r="K7178" s="372"/>
    </row>
    <row r="7179" ht="23.25">
      <c r="K7179" s="372"/>
    </row>
    <row r="7180" ht="23.25">
      <c r="K7180" s="372"/>
    </row>
    <row r="7181" ht="23.25">
      <c r="K7181" s="372"/>
    </row>
    <row r="7182" ht="23.25">
      <c r="K7182" s="372"/>
    </row>
    <row r="7183" ht="23.25">
      <c r="K7183" s="372"/>
    </row>
    <row r="7184" ht="23.25">
      <c r="K7184" s="372"/>
    </row>
    <row r="7185" ht="23.25">
      <c r="K7185" s="372"/>
    </row>
    <row r="7186" ht="23.25">
      <c r="K7186" s="372"/>
    </row>
    <row r="7187" ht="23.25">
      <c r="K7187" s="372"/>
    </row>
    <row r="7188" ht="23.25">
      <c r="K7188" s="372"/>
    </row>
    <row r="7189" ht="23.25">
      <c r="K7189" s="372"/>
    </row>
    <row r="7190" ht="23.25">
      <c r="K7190" s="372"/>
    </row>
    <row r="7191" ht="23.25">
      <c r="K7191" s="372"/>
    </row>
    <row r="7192" ht="23.25">
      <c r="K7192" s="372"/>
    </row>
    <row r="7193" ht="23.25">
      <c r="K7193" s="372"/>
    </row>
    <row r="7194" ht="23.25">
      <c r="K7194" s="372"/>
    </row>
    <row r="7195" ht="23.25">
      <c r="K7195" s="372"/>
    </row>
    <row r="7196" ht="23.25">
      <c r="K7196" s="372"/>
    </row>
    <row r="7197" ht="23.25">
      <c r="K7197" s="372"/>
    </row>
    <row r="7198" ht="23.25">
      <c r="K7198" s="372"/>
    </row>
    <row r="7199" ht="23.25">
      <c r="K7199" s="372"/>
    </row>
    <row r="7200" ht="23.25">
      <c r="K7200" s="372"/>
    </row>
    <row r="7201" ht="23.25">
      <c r="K7201" s="372"/>
    </row>
    <row r="7202" ht="23.25">
      <c r="K7202" s="372"/>
    </row>
    <row r="7203" ht="23.25">
      <c r="K7203" s="372"/>
    </row>
    <row r="7204" ht="23.25">
      <c r="K7204" s="372"/>
    </row>
    <row r="7205" ht="23.25">
      <c r="K7205" s="372"/>
    </row>
    <row r="7206" ht="23.25">
      <c r="K7206" s="372"/>
    </row>
    <row r="7207" ht="23.25">
      <c r="K7207" s="372"/>
    </row>
    <row r="7208" ht="23.25">
      <c r="K7208" s="372"/>
    </row>
    <row r="7209" ht="23.25">
      <c r="K7209" s="372"/>
    </row>
    <row r="7210" ht="23.25">
      <c r="K7210" s="372"/>
    </row>
    <row r="7211" ht="23.25">
      <c r="K7211" s="372"/>
    </row>
    <row r="7212" ht="23.25">
      <c r="K7212" s="372"/>
    </row>
    <row r="7213" ht="23.25">
      <c r="K7213" s="372"/>
    </row>
    <row r="7214" ht="23.25">
      <c r="K7214" s="372"/>
    </row>
    <row r="7215" ht="23.25">
      <c r="K7215" s="372"/>
    </row>
    <row r="7216" ht="23.25">
      <c r="K7216" s="372"/>
    </row>
    <row r="7217" ht="23.25">
      <c r="K7217" s="372"/>
    </row>
    <row r="7218" ht="23.25">
      <c r="K7218" s="372"/>
    </row>
    <row r="7219" ht="23.25">
      <c r="K7219" s="372"/>
    </row>
    <row r="7220" ht="23.25">
      <c r="K7220" s="372"/>
    </row>
    <row r="7221" ht="23.25">
      <c r="K7221" s="372"/>
    </row>
    <row r="7222" ht="23.25">
      <c r="K7222" s="372"/>
    </row>
    <row r="7223" ht="23.25">
      <c r="K7223" s="372"/>
    </row>
    <row r="7224" ht="23.25">
      <c r="K7224" s="372"/>
    </row>
    <row r="7225" ht="23.25">
      <c r="K7225" s="372"/>
    </row>
    <row r="7226" ht="23.25">
      <c r="K7226" s="372"/>
    </row>
    <row r="7227" ht="23.25">
      <c r="K7227" s="372"/>
    </row>
    <row r="7228" ht="23.25">
      <c r="K7228" s="372"/>
    </row>
    <row r="7229" ht="23.25">
      <c r="K7229" s="372"/>
    </row>
    <row r="7230" ht="23.25">
      <c r="K7230" s="372"/>
    </row>
    <row r="7231" ht="23.25">
      <c r="K7231" s="372"/>
    </row>
    <row r="7232" ht="23.25">
      <c r="K7232" s="372"/>
    </row>
    <row r="7233" ht="23.25">
      <c r="K7233" s="372"/>
    </row>
    <row r="7234" ht="23.25">
      <c r="K7234" s="372"/>
    </row>
    <row r="7235" ht="23.25">
      <c r="K7235" s="372"/>
    </row>
    <row r="7236" ht="23.25">
      <c r="K7236" s="372"/>
    </row>
    <row r="7237" ht="23.25">
      <c r="K7237" s="372"/>
    </row>
    <row r="7238" ht="23.25">
      <c r="K7238" s="372"/>
    </row>
    <row r="7239" ht="23.25">
      <c r="K7239" s="372"/>
    </row>
    <row r="7240" ht="23.25">
      <c r="K7240" s="372"/>
    </row>
    <row r="7241" ht="23.25">
      <c r="K7241" s="372"/>
    </row>
    <row r="7242" ht="23.25">
      <c r="K7242" s="372"/>
    </row>
    <row r="7243" ht="23.25">
      <c r="K7243" s="372"/>
    </row>
    <row r="7244" ht="23.25">
      <c r="K7244" s="372"/>
    </row>
    <row r="7245" ht="23.25">
      <c r="K7245" s="372"/>
    </row>
    <row r="7246" ht="23.25">
      <c r="K7246" s="372"/>
    </row>
    <row r="7247" ht="23.25">
      <c r="K7247" s="372"/>
    </row>
    <row r="7248" ht="23.25">
      <c r="K7248" s="372"/>
    </row>
    <row r="7249" ht="23.25">
      <c r="K7249" s="372"/>
    </row>
    <row r="7250" ht="23.25">
      <c r="K7250" s="372"/>
    </row>
    <row r="7251" ht="23.25">
      <c r="K7251" s="372"/>
    </row>
    <row r="7252" ht="23.25">
      <c r="K7252" s="372"/>
    </row>
    <row r="7253" ht="23.25">
      <c r="K7253" s="372"/>
    </row>
    <row r="7254" ht="23.25">
      <c r="K7254" s="372"/>
    </row>
    <row r="7255" ht="23.25">
      <c r="K7255" s="372"/>
    </row>
    <row r="7256" ht="23.25">
      <c r="K7256" s="372"/>
    </row>
    <row r="7257" ht="23.25">
      <c r="K7257" s="372"/>
    </row>
    <row r="7258" ht="23.25">
      <c r="K7258" s="372"/>
    </row>
    <row r="7259" ht="23.25">
      <c r="K7259" s="372"/>
    </row>
    <row r="7260" ht="23.25">
      <c r="K7260" s="372"/>
    </row>
    <row r="7261" ht="23.25">
      <c r="K7261" s="372"/>
    </row>
    <row r="7262" ht="23.25">
      <c r="K7262" s="372"/>
    </row>
    <row r="7263" ht="23.25">
      <c r="K7263" s="372"/>
    </row>
    <row r="7264" ht="23.25">
      <c r="K7264" s="372"/>
    </row>
    <row r="7265" ht="23.25">
      <c r="K7265" s="372"/>
    </row>
    <row r="7266" ht="23.25">
      <c r="K7266" s="372"/>
    </row>
    <row r="7267" ht="23.25">
      <c r="K7267" s="372"/>
    </row>
    <row r="7268" ht="23.25">
      <c r="K7268" s="372"/>
    </row>
    <row r="7269" ht="23.25">
      <c r="K7269" s="372"/>
    </row>
    <row r="7270" ht="23.25">
      <c r="K7270" s="372"/>
    </row>
    <row r="7271" ht="23.25">
      <c r="K7271" s="372"/>
    </row>
    <row r="7272" ht="23.25">
      <c r="K7272" s="372"/>
    </row>
    <row r="7273" ht="23.25">
      <c r="K7273" s="372"/>
    </row>
    <row r="7274" ht="23.25">
      <c r="K7274" s="372"/>
    </row>
    <row r="7275" ht="23.25">
      <c r="K7275" s="372"/>
    </row>
    <row r="7276" ht="23.25">
      <c r="K7276" s="372"/>
    </row>
    <row r="7277" ht="23.25">
      <c r="K7277" s="372"/>
    </row>
    <row r="7278" ht="23.25">
      <c r="K7278" s="372"/>
    </row>
    <row r="7279" ht="23.25">
      <c r="K7279" s="372"/>
    </row>
    <row r="7280" ht="23.25">
      <c r="K7280" s="372"/>
    </row>
    <row r="7281" ht="23.25">
      <c r="K7281" s="372"/>
    </row>
    <row r="7282" ht="23.25">
      <c r="K7282" s="372"/>
    </row>
    <row r="7283" ht="23.25">
      <c r="K7283" s="372"/>
    </row>
    <row r="7284" ht="23.25">
      <c r="K7284" s="372"/>
    </row>
    <row r="7285" ht="23.25">
      <c r="K7285" s="372"/>
    </row>
    <row r="7286" ht="23.25">
      <c r="K7286" s="372"/>
    </row>
    <row r="7287" ht="23.25">
      <c r="K7287" s="372"/>
    </row>
    <row r="7288" ht="23.25">
      <c r="K7288" s="372"/>
    </row>
    <row r="7289" ht="23.25">
      <c r="K7289" s="372"/>
    </row>
    <row r="7290" ht="23.25">
      <c r="K7290" s="372"/>
    </row>
    <row r="7291" ht="23.25">
      <c r="K7291" s="372"/>
    </row>
    <row r="7292" ht="23.25">
      <c r="K7292" s="372"/>
    </row>
    <row r="7293" ht="23.25">
      <c r="K7293" s="372"/>
    </row>
    <row r="7294" ht="23.25">
      <c r="K7294" s="372"/>
    </row>
    <row r="7295" ht="23.25">
      <c r="K7295" s="372"/>
    </row>
    <row r="7296" ht="23.25">
      <c r="K7296" s="372"/>
    </row>
    <row r="7297" ht="23.25">
      <c r="K7297" s="372"/>
    </row>
    <row r="7298" ht="23.25">
      <c r="K7298" s="372"/>
    </row>
    <row r="7299" ht="23.25">
      <c r="K7299" s="372"/>
    </row>
    <row r="7300" ht="23.25">
      <c r="K7300" s="372"/>
    </row>
    <row r="7301" ht="23.25">
      <c r="K7301" s="372"/>
    </row>
    <row r="7302" ht="23.25">
      <c r="K7302" s="372"/>
    </row>
    <row r="7303" ht="23.25">
      <c r="K7303" s="372"/>
    </row>
    <row r="7304" ht="23.25">
      <c r="K7304" s="372"/>
    </row>
    <row r="7305" ht="23.25">
      <c r="K7305" s="372"/>
    </row>
    <row r="7306" ht="23.25">
      <c r="K7306" s="372"/>
    </row>
    <row r="7307" ht="23.25">
      <c r="K7307" s="372"/>
    </row>
    <row r="7308" ht="23.25">
      <c r="K7308" s="372"/>
    </row>
    <row r="7309" ht="23.25">
      <c r="K7309" s="372"/>
    </row>
    <row r="7310" ht="23.25">
      <c r="K7310" s="372"/>
    </row>
    <row r="7311" ht="23.25">
      <c r="K7311" s="372"/>
    </row>
    <row r="7312" ht="23.25">
      <c r="K7312" s="372"/>
    </row>
    <row r="7313" ht="23.25">
      <c r="K7313" s="372"/>
    </row>
    <row r="7314" ht="23.25">
      <c r="K7314" s="372"/>
    </row>
    <row r="7315" ht="23.25">
      <c r="K7315" s="372"/>
    </row>
    <row r="7316" ht="23.25">
      <c r="K7316" s="372"/>
    </row>
    <row r="7317" ht="23.25">
      <c r="K7317" s="372"/>
    </row>
    <row r="7318" ht="23.25">
      <c r="K7318" s="372"/>
    </row>
    <row r="7319" ht="23.25">
      <c r="K7319" s="372"/>
    </row>
    <row r="7320" ht="23.25">
      <c r="K7320" s="372"/>
    </row>
    <row r="7321" ht="23.25">
      <c r="K7321" s="372"/>
    </row>
    <row r="7322" ht="23.25">
      <c r="K7322" s="372"/>
    </row>
    <row r="7323" ht="23.25">
      <c r="K7323" s="372"/>
    </row>
    <row r="7324" ht="23.25">
      <c r="K7324" s="372"/>
    </row>
    <row r="7325" ht="23.25">
      <c r="K7325" s="372"/>
    </row>
    <row r="7326" ht="23.25">
      <c r="K7326" s="372"/>
    </row>
    <row r="7327" ht="23.25">
      <c r="K7327" s="372"/>
    </row>
    <row r="7328" ht="23.25">
      <c r="K7328" s="372"/>
    </row>
    <row r="7329" ht="23.25">
      <c r="K7329" s="372"/>
    </row>
    <row r="7330" ht="23.25">
      <c r="K7330" s="372"/>
    </row>
    <row r="7331" ht="23.25">
      <c r="K7331" s="372"/>
    </row>
    <row r="7332" ht="23.25">
      <c r="K7332" s="372"/>
    </row>
    <row r="7333" ht="23.25">
      <c r="K7333" s="372"/>
    </row>
    <row r="7334" ht="23.25">
      <c r="K7334" s="372"/>
    </row>
    <row r="7335" ht="23.25">
      <c r="K7335" s="372"/>
    </row>
    <row r="7336" ht="23.25">
      <c r="K7336" s="372"/>
    </row>
    <row r="7337" ht="23.25">
      <c r="K7337" s="372"/>
    </row>
    <row r="7338" ht="23.25">
      <c r="K7338" s="372"/>
    </row>
    <row r="7339" ht="23.25">
      <c r="K7339" s="372"/>
    </row>
    <row r="7340" ht="23.25">
      <c r="K7340" s="372"/>
    </row>
    <row r="7341" ht="23.25">
      <c r="K7341" s="372"/>
    </row>
    <row r="7342" ht="23.25">
      <c r="K7342" s="372"/>
    </row>
    <row r="7343" ht="23.25">
      <c r="K7343" s="372"/>
    </row>
    <row r="7344" ht="23.25">
      <c r="K7344" s="372"/>
    </row>
    <row r="7345" ht="23.25">
      <c r="K7345" s="372"/>
    </row>
    <row r="7346" ht="23.25">
      <c r="K7346" s="372"/>
    </row>
    <row r="7347" ht="23.25">
      <c r="K7347" s="372"/>
    </row>
    <row r="7348" ht="23.25">
      <c r="K7348" s="372"/>
    </row>
    <row r="7349" ht="23.25">
      <c r="K7349" s="372"/>
    </row>
    <row r="7350" ht="23.25">
      <c r="K7350" s="372"/>
    </row>
    <row r="7351" ht="23.25">
      <c r="K7351" s="372"/>
    </row>
    <row r="7352" ht="23.25">
      <c r="K7352" s="372"/>
    </row>
    <row r="7353" ht="23.25">
      <c r="K7353" s="372"/>
    </row>
    <row r="7354" ht="23.25">
      <c r="K7354" s="372"/>
    </row>
    <row r="7355" ht="23.25">
      <c r="K7355" s="372"/>
    </row>
    <row r="7356" ht="23.25">
      <c r="K7356" s="372"/>
    </row>
    <row r="7357" ht="23.25">
      <c r="K7357" s="372"/>
    </row>
    <row r="7358" ht="23.25">
      <c r="K7358" s="372"/>
    </row>
    <row r="7359" ht="23.25">
      <c r="K7359" s="372"/>
    </row>
    <row r="7360" ht="23.25">
      <c r="K7360" s="372"/>
    </row>
    <row r="7361" ht="23.25">
      <c r="K7361" s="372"/>
    </row>
    <row r="7362" ht="23.25">
      <c r="K7362" s="372"/>
    </row>
    <row r="7363" ht="23.25">
      <c r="K7363" s="372"/>
    </row>
    <row r="7364" ht="23.25">
      <c r="K7364" s="372"/>
    </row>
    <row r="7365" ht="23.25">
      <c r="K7365" s="372"/>
    </row>
    <row r="7366" ht="23.25">
      <c r="K7366" s="372"/>
    </row>
    <row r="7367" ht="23.25">
      <c r="K7367" s="372"/>
    </row>
    <row r="7368" ht="23.25">
      <c r="K7368" s="372"/>
    </row>
    <row r="7369" ht="23.25">
      <c r="K7369" s="372"/>
    </row>
    <row r="7370" ht="23.25">
      <c r="K7370" s="372"/>
    </row>
    <row r="7371" ht="23.25">
      <c r="K7371" s="372"/>
    </row>
    <row r="7372" ht="23.25">
      <c r="K7372" s="372"/>
    </row>
    <row r="7373" ht="23.25">
      <c r="K7373" s="372"/>
    </row>
    <row r="7374" ht="23.25">
      <c r="K7374" s="372"/>
    </row>
    <row r="7375" ht="23.25">
      <c r="K7375" s="372"/>
    </row>
    <row r="7376" ht="23.25">
      <c r="K7376" s="372"/>
    </row>
    <row r="7377" ht="23.25">
      <c r="K7377" s="372"/>
    </row>
    <row r="7378" ht="23.25">
      <c r="K7378" s="372"/>
    </row>
    <row r="7379" ht="23.25">
      <c r="K7379" s="372"/>
    </row>
    <row r="7380" ht="23.25">
      <c r="K7380" s="372"/>
    </row>
    <row r="7381" ht="23.25">
      <c r="K7381" s="372"/>
    </row>
    <row r="7382" ht="23.25">
      <c r="K7382" s="372"/>
    </row>
    <row r="7383" ht="23.25">
      <c r="K7383" s="372"/>
    </row>
    <row r="7384" ht="23.25">
      <c r="K7384" s="372"/>
    </row>
    <row r="7385" ht="23.25">
      <c r="K7385" s="372"/>
    </row>
    <row r="7386" ht="23.25">
      <c r="K7386" s="372"/>
    </row>
    <row r="7387" ht="23.25">
      <c r="K7387" s="372"/>
    </row>
    <row r="7388" ht="23.25">
      <c r="K7388" s="372"/>
    </row>
    <row r="7389" ht="23.25">
      <c r="K7389" s="372"/>
    </row>
    <row r="7390" ht="23.25">
      <c r="K7390" s="372"/>
    </row>
    <row r="7391" ht="23.25">
      <c r="K7391" s="372"/>
    </row>
    <row r="7392" ht="23.25">
      <c r="K7392" s="372"/>
    </row>
    <row r="7393" ht="23.25">
      <c r="K7393" s="372"/>
    </row>
    <row r="7394" ht="23.25">
      <c r="K7394" s="372"/>
    </row>
    <row r="7395" ht="23.25">
      <c r="K7395" s="372"/>
    </row>
    <row r="7396" ht="23.25">
      <c r="K7396" s="372"/>
    </row>
    <row r="7397" ht="23.25">
      <c r="K7397" s="372"/>
    </row>
    <row r="7398" ht="23.25">
      <c r="K7398" s="372"/>
    </row>
    <row r="7399" ht="23.25">
      <c r="K7399" s="372"/>
    </row>
    <row r="7400" ht="23.25">
      <c r="K7400" s="372"/>
    </row>
    <row r="7401" ht="23.25">
      <c r="K7401" s="372"/>
    </row>
    <row r="7402" ht="23.25">
      <c r="K7402" s="372"/>
    </row>
    <row r="7403" ht="23.25">
      <c r="K7403" s="372"/>
    </row>
    <row r="7404" ht="23.25">
      <c r="K7404" s="372"/>
    </row>
    <row r="7405" ht="23.25">
      <c r="K7405" s="372"/>
    </row>
    <row r="7406" ht="23.25">
      <c r="K7406" s="372"/>
    </row>
    <row r="7407" ht="23.25">
      <c r="K7407" s="372"/>
    </row>
    <row r="7408" ht="23.25">
      <c r="K7408" s="372"/>
    </row>
    <row r="7409" ht="23.25">
      <c r="K7409" s="372"/>
    </row>
    <row r="7410" ht="23.25">
      <c r="K7410" s="372"/>
    </row>
    <row r="7411" ht="23.25">
      <c r="K7411" s="372"/>
    </row>
    <row r="7412" ht="23.25">
      <c r="K7412" s="372"/>
    </row>
    <row r="7413" ht="23.25">
      <c r="K7413" s="372"/>
    </row>
    <row r="7414" ht="23.25">
      <c r="K7414" s="372"/>
    </row>
    <row r="7415" ht="23.25">
      <c r="K7415" s="372"/>
    </row>
    <row r="7416" ht="23.25">
      <c r="K7416" s="372"/>
    </row>
    <row r="7417" ht="23.25">
      <c r="K7417" s="372"/>
    </row>
    <row r="7418" ht="23.25">
      <c r="K7418" s="372"/>
    </row>
    <row r="7419" ht="23.25">
      <c r="K7419" s="372"/>
    </row>
    <row r="7420" ht="23.25">
      <c r="K7420" s="372"/>
    </row>
    <row r="7421" ht="23.25">
      <c r="K7421" s="372"/>
    </row>
    <row r="7422" ht="23.25">
      <c r="K7422" s="372"/>
    </row>
    <row r="7423" ht="23.25">
      <c r="K7423" s="372"/>
    </row>
    <row r="7424" ht="23.25">
      <c r="K7424" s="372"/>
    </row>
    <row r="7425" ht="23.25">
      <c r="K7425" s="372"/>
    </row>
    <row r="7426" ht="23.25">
      <c r="K7426" s="372"/>
    </row>
    <row r="7427" ht="23.25">
      <c r="K7427" s="372"/>
    </row>
    <row r="7428" ht="23.25">
      <c r="K7428" s="372"/>
    </row>
    <row r="7429" ht="23.25">
      <c r="K7429" s="372"/>
    </row>
    <row r="7430" ht="23.25">
      <c r="K7430" s="372"/>
    </row>
    <row r="7431" ht="23.25">
      <c r="K7431" s="372"/>
    </row>
    <row r="7432" ht="23.25">
      <c r="K7432" s="372"/>
    </row>
    <row r="7433" ht="23.25">
      <c r="K7433" s="372"/>
    </row>
    <row r="7434" ht="23.25">
      <c r="K7434" s="372"/>
    </row>
    <row r="7435" ht="23.25">
      <c r="K7435" s="372"/>
    </row>
    <row r="7436" ht="23.25">
      <c r="K7436" s="372"/>
    </row>
    <row r="7437" ht="23.25">
      <c r="K7437" s="372"/>
    </row>
    <row r="7438" ht="23.25">
      <c r="K7438" s="372"/>
    </row>
    <row r="7439" ht="23.25">
      <c r="K7439" s="372"/>
    </row>
    <row r="7440" ht="23.25">
      <c r="K7440" s="372"/>
    </row>
    <row r="7441" ht="23.25">
      <c r="K7441" s="372"/>
    </row>
    <row r="7442" ht="23.25">
      <c r="K7442" s="372"/>
    </row>
    <row r="7443" ht="23.25">
      <c r="K7443" s="372"/>
    </row>
    <row r="7444" ht="23.25">
      <c r="K7444" s="372"/>
    </row>
    <row r="7445" ht="23.25">
      <c r="K7445" s="372"/>
    </row>
    <row r="7446" ht="23.25">
      <c r="K7446" s="372"/>
    </row>
    <row r="7447" ht="23.25">
      <c r="K7447" s="372"/>
    </row>
    <row r="7448" ht="23.25">
      <c r="K7448" s="372"/>
    </row>
    <row r="7449" ht="23.25">
      <c r="K7449" s="372"/>
    </row>
    <row r="7450" ht="23.25">
      <c r="K7450" s="372"/>
    </row>
    <row r="7451" ht="23.25">
      <c r="K7451" s="372"/>
    </row>
    <row r="7452" ht="23.25">
      <c r="K7452" s="372"/>
    </row>
    <row r="7453" ht="23.25">
      <c r="K7453" s="372"/>
    </row>
    <row r="7454" ht="23.25">
      <c r="K7454" s="372"/>
    </row>
    <row r="7455" ht="23.25">
      <c r="K7455" s="372"/>
    </row>
    <row r="7456" ht="23.25">
      <c r="K7456" s="372"/>
    </row>
    <row r="7457" ht="23.25">
      <c r="K7457" s="372"/>
    </row>
    <row r="7458" ht="23.25">
      <c r="K7458" s="372"/>
    </row>
    <row r="7459" ht="23.25">
      <c r="K7459" s="372"/>
    </row>
    <row r="7460" ht="23.25">
      <c r="K7460" s="372"/>
    </row>
    <row r="7461" ht="23.25">
      <c r="K7461" s="372"/>
    </row>
    <row r="7462" ht="23.25">
      <c r="K7462" s="372"/>
    </row>
    <row r="7463" ht="23.25">
      <c r="K7463" s="372"/>
    </row>
    <row r="7464" ht="23.25">
      <c r="K7464" s="372"/>
    </row>
    <row r="7465" ht="23.25">
      <c r="K7465" s="372"/>
    </row>
    <row r="7466" ht="23.25">
      <c r="K7466" s="372"/>
    </row>
    <row r="7467" ht="23.25">
      <c r="K7467" s="372"/>
    </row>
    <row r="7468" ht="23.25">
      <c r="K7468" s="372"/>
    </row>
    <row r="7469" ht="23.25">
      <c r="K7469" s="372"/>
    </row>
    <row r="7470" ht="23.25">
      <c r="K7470" s="372"/>
    </row>
    <row r="7471" ht="23.25">
      <c r="K7471" s="372"/>
    </row>
    <row r="7472" ht="23.25">
      <c r="K7472" s="372"/>
    </row>
    <row r="7473" ht="23.25">
      <c r="K7473" s="372"/>
    </row>
    <row r="7474" ht="23.25">
      <c r="K7474" s="372"/>
    </row>
    <row r="7475" ht="23.25">
      <c r="K7475" s="372"/>
    </row>
    <row r="7476" ht="23.25">
      <c r="K7476" s="372"/>
    </row>
    <row r="7477" ht="23.25">
      <c r="K7477" s="372"/>
    </row>
    <row r="7478" ht="23.25">
      <c r="K7478" s="372"/>
    </row>
    <row r="7479" ht="23.25">
      <c r="K7479" s="372"/>
    </row>
    <row r="7480" ht="23.25">
      <c r="K7480" s="372"/>
    </row>
    <row r="7481" ht="23.25">
      <c r="K7481" s="372"/>
    </row>
    <row r="7482" ht="23.25">
      <c r="K7482" s="372"/>
    </row>
    <row r="7483" ht="23.25">
      <c r="K7483" s="372"/>
    </row>
    <row r="7484" ht="23.25">
      <c r="K7484" s="372"/>
    </row>
    <row r="7485" ht="23.25">
      <c r="K7485" s="372"/>
    </row>
    <row r="7486" ht="23.25">
      <c r="K7486" s="372"/>
    </row>
    <row r="7487" ht="23.25">
      <c r="K7487" s="372"/>
    </row>
    <row r="7488" ht="23.25">
      <c r="K7488" s="372"/>
    </row>
    <row r="7489" ht="23.25">
      <c r="K7489" s="372"/>
    </row>
    <row r="7490" ht="23.25">
      <c r="K7490" s="372"/>
    </row>
    <row r="7491" ht="23.25">
      <c r="K7491" s="372"/>
    </row>
    <row r="7492" ht="23.25">
      <c r="K7492" s="372"/>
    </row>
    <row r="7493" ht="23.25">
      <c r="K7493" s="372"/>
    </row>
    <row r="7494" ht="23.25">
      <c r="K7494" s="372"/>
    </row>
    <row r="7495" ht="23.25">
      <c r="K7495" s="372"/>
    </row>
    <row r="7496" ht="23.25">
      <c r="K7496" s="372"/>
    </row>
    <row r="7497" ht="23.25">
      <c r="K7497" s="372"/>
    </row>
    <row r="7498" ht="23.25">
      <c r="K7498" s="372"/>
    </row>
    <row r="7499" ht="23.25">
      <c r="K7499" s="372"/>
    </row>
    <row r="7500" ht="23.25">
      <c r="K7500" s="372"/>
    </row>
    <row r="7501" ht="23.25">
      <c r="K7501" s="372"/>
    </row>
    <row r="7502" ht="23.25">
      <c r="K7502" s="372"/>
    </row>
    <row r="7503" ht="23.25">
      <c r="K7503" s="372"/>
    </row>
    <row r="7504" ht="23.25">
      <c r="K7504" s="372"/>
    </row>
    <row r="7505" ht="23.25">
      <c r="K7505" s="372"/>
    </row>
    <row r="7506" ht="23.25">
      <c r="K7506" s="372"/>
    </row>
    <row r="7507" ht="23.25">
      <c r="K7507" s="372"/>
    </row>
    <row r="7508" ht="23.25">
      <c r="K7508" s="372"/>
    </row>
    <row r="7509" ht="23.25">
      <c r="K7509" s="372"/>
    </row>
    <row r="7510" ht="23.25">
      <c r="K7510" s="372"/>
    </row>
    <row r="7511" ht="23.25">
      <c r="K7511" s="372"/>
    </row>
    <row r="7512" ht="23.25">
      <c r="K7512" s="372"/>
    </row>
    <row r="7513" ht="23.25">
      <c r="K7513" s="372"/>
    </row>
    <row r="7514" ht="23.25">
      <c r="K7514" s="372"/>
    </row>
    <row r="7515" ht="23.25">
      <c r="K7515" s="372"/>
    </row>
    <row r="7516" ht="23.25">
      <c r="K7516" s="372"/>
    </row>
    <row r="7517" ht="23.25">
      <c r="K7517" s="372"/>
    </row>
    <row r="7518" ht="23.25">
      <c r="K7518" s="372"/>
    </row>
    <row r="7519" ht="23.25">
      <c r="K7519" s="372"/>
    </row>
    <row r="7520" ht="23.25">
      <c r="K7520" s="372"/>
    </row>
    <row r="7521" ht="23.25">
      <c r="K7521" s="372"/>
    </row>
    <row r="7522" ht="23.25">
      <c r="K7522" s="372"/>
    </row>
    <row r="7523" ht="23.25">
      <c r="K7523" s="372"/>
    </row>
    <row r="7524" ht="23.25">
      <c r="K7524" s="372"/>
    </row>
    <row r="7525" ht="23.25">
      <c r="K7525" s="372"/>
    </row>
    <row r="7526" ht="23.25">
      <c r="K7526" s="372"/>
    </row>
    <row r="7527" ht="23.25">
      <c r="K7527" s="372"/>
    </row>
    <row r="7528" ht="23.25">
      <c r="K7528" s="372"/>
    </row>
    <row r="7529" ht="23.25">
      <c r="K7529" s="372"/>
    </row>
    <row r="7530" ht="23.25">
      <c r="K7530" s="372"/>
    </row>
    <row r="7531" ht="23.25">
      <c r="K7531" s="372"/>
    </row>
    <row r="7532" ht="23.25">
      <c r="K7532" s="372"/>
    </row>
    <row r="7533" ht="23.25">
      <c r="K7533" s="372"/>
    </row>
    <row r="7534" ht="23.25">
      <c r="K7534" s="372"/>
    </row>
    <row r="7535" ht="23.25">
      <c r="K7535" s="372"/>
    </row>
    <row r="7536" ht="23.25">
      <c r="K7536" s="372"/>
    </row>
    <row r="7537" ht="23.25">
      <c r="K7537" s="372"/>
    </row>
    <row r="7538" ht="23.25">
      <c r="K7538" s="372"/>
    </row>
    <row r="7539" ht="23.25">
      <c r="K7539" s="372"/>
    </row>
    <row r="7540" ht="23.25">
      <c r="K7540" s="372"/>
    </row>
    <row r="7541" ht="23.25">
      <c r="K7541" s="372"/>
    </row>
    <row r="7542" ht="23.25">
      <c r="K7542" s="372"/>
    </row>
    <row r="7543" ht="23.25">
      <c r="K7543" s="372"/>
    </row>
    <row r="7544" ht="23.25">
      <c r="K7544" s="372"/>
    </row>
    <row r="7545" ht="23.25">
      <c r="K7545" s="372"/>
    </row>
    <row r="7546" ht="23.25">
      <c r="K7546" s="372"/>
    </row>
    <row r="7547" ht="23.25">
      <c r="K7547" s="372"/>
    </row>
    <row r="7548" ht="23.25">
      <c r="K7548" s="372"/>
    </row>
    <row r="7549" ht="23.25">
      <c r="K7549" s="372"/>
    </row>
    <row r="7550" ht="23.25">
      <c r="K7550" s="372"/>
    </row>
    <row r="7551" ht="23.25">
      <c r="K7551" s="372"/>
    </row>
    <row r="7552" ht="23.25">
      <c r="K7552" s="372"/>
    </row>
    <row r="7553" ht="23.25">
      <c r="K7553" s="372"/>
    </row>
    <row r="7554" ht="23.25">
      <c r="K7554" s="372"/>
    </row>
    <row r="7555" ht="23.25">
      <c r="K7555" s="372"/>
    </row>
    <row r="7556" ht="23.25">
      <c r="K7556" s="372"/>
    </row>
    <row r="7557" ht="23.25">
      <c r="K7557" s="372"/>
    </row>
    <row r="7558" ht="23.25">
      <c r="K7558" s="372"/>
    </row>
    <row r="7559" ht="23.25">
      <c r="K7559" s="372"/>
    </row>
    <row r="7560" ht="23.25">
      <c r="K7560" s="372"/>
    </row>
    <row r="7561" ht="23.25">
      <c r="K7561" s="372"/>
    </row>
    <row r="7562" ht="23.25">
      <c r="K7562" s="372"/>
    </row>
    <row r="7563" ht="23.25">
      <c r="K7563" s="372"/>
    </row>
    <row r="7564" ht="23.25">
      <c r="K7564" s="372"/>
    </row>
    <row r="7565" ht="23.25">
      <c r="K7565" s="372"/>
    </row>
    <row r="7566" ht="23.25">
      <c r="K7566" s="372"/>
    </row>
    <row r="7567" ht="23.25">
      <c r="K7567" s="372"/>
    </row>
    <row r="7568" ht="23.25">
      <c r="K7568" s="372"/>
    </row>
    <row r="7569" ht="23.25">
      <c r="K7569" s="372"/>
    </row>
    <row r="7570" ht="23.25">
      <c r="K7570" s="372"/>
    </row>
    <row r="7571" ht="23.25">
      <c r="K7571" s="372"/>
    </row>
    <row r="7572" ht="23.25">
      <c r="K7572" s="372"/>
    </row>
    <row r="7573" ht="23.25">
      <c r="K7573" s="372"/>
    </row>
    <row r="7574" ht="23.25">
      <c r="K7574" s="372"/>
    </row>
    <row r="7575" ht="23.25">
      <c r="K7575" s="372"/>
    </row>
    <row r="7576" ht="23.25">
      <c r="K7576" s="372"/>
    </row>
    <row r="7577" ht="23.25">
      <c r="K7577" s="372"/>
    </row>
    <row r="7578" ht="23.25">
      <c r="K7578" s="372"/>
    </row>
    <row r="7579" ht="23.25">
      <c r="K7579" s="372"/>
    </row>
    <row r="7580" ht="23.25">
      <c r="K7580" s="372"/>
    </row>
    <row r="7581" ht="23.25">
      <c r="K7581" s="372"/>
    </row>
    <row r="7582" ht="23.25">
      <c r="K7582" s="372"/>
    </row>
    <row r="7583" ht="23.25">
      <c r="K7583" s="372"/>
    </row>
    <row r="7584" ht="23.25">
      <c r="K7584" s="372"/>
    </row>
    <row r="7585" ht="23.25">
      <c r="K7585" s="372"/>
    </row>
    <row r="7586" ht="23.25">
      <c r="K7586" s="372"/>
    </row>
    <row r="7587" ht="23.25">
      <c r="K7587" s="372"/>
    </row>
    <row r="7588" ht="23.25">
      <c r="K7588" s="372"/>
    </row>
    <row r="7589" ht="23.25">
      <c r="K7589" s="372"/>
    </row>
    <row r="7590" ht="23.25">
      <c r="K7590" s="372"/>
    </row>
    <row r="7591" ht="23.25">
      <c r="K7591" s="372"/>
    </row>
    <row r="7592" ht="23.25">
      <c r="K7592" s="372"/>
    </row>
    <row r="7593" ht="23.25">
      <c r="K7593" s="372"/>
    </row>
    <row r="7594" ht="23.25">
      <c r="K7594" s="372"/>
    </row>
    <row r="7595" ht="23.25">
      <c r="K7595" s="372"/>
    </row>
    <row r="7596" ht="23.25">
      <c r="K7596" s="372"/>
    </row>
    <row r="7597" ht="23.25">
      <c r="K7597" s="372"/>
    </row>
    <row r="7598" ht="23.25">
      <c r="K7598" s="372"/>
    </row>
    <row r="7599" ht="23.25">
      <c r="K7599" s="372"/>
    </row>
    <row r="7600" ht="23.25">
      <c r="K7600" s="372"/>
    </row>
    <row r="7601" ht="23.25">
      <c r="K7601" s="372"/>
    </row>
    <row r="7602" ht="23.25">
      <c r="K7602" s="372"/>
    </row>
    <row r="7603" ht="23.25">
      <c r="K7603" s="372"/>
    </row>
    <row r="7604" ht="23.25">
      <c r="K7604" s="372"/>
    </row>
    <row r="7605" ht="23.25">
      <c r="K7605" s="372"/>
    </row>
    <row r="7606" ht="23.25">
      <c r="K7606" s="372"/>
    </row>
    <row r="7607" ht="23.25">
      <c r="K7607" s="372"/>
    </row>
    <row r="7608" ht="23.25">
      <c r="K7608" s="372"/>
    </row>
    <row r="7609" ht="23.25">
      <c r="K7609" s="372"/>
    </row>
    <row r="7610" ht="23.25">
      <c r="K7610" s="372"/>
    </row>
    <row r="7611" ht="23.25">
      <c r="K7611" s="372"/>
    </row>
    <row r="7612" ht="23.25">
      <c r="K7612" s="372"/>
    </row>
    <row r="7613" ht="23.25">
      <c r="K7613" s="372"/>
    </row>
    <row r="7614" ht="23.25">
      <c r="K7614" s="372"/>
    </row>
    <row r="7615" ht="23.25">
      <c r="K7615" s="372"/>
    </row>
    <row r="7616" ht="23.25">
      <c r="K7616" s="372"/>
    </row>
    <row r="7617" ht="23.25">
      <c r="K7617" s="372"/>
    </row>
    <row r="7618" ht="23.25">
      <c r="K7618" s="372"/>
    </row>
    <row r="7619" ht="23.25">
      <c r="K7619" s="372"/>
    </row>
    <row r="7620" ht="23.25">
      <c r="K7620" s="372"/>
    </row>
    <row r="7621" ht="23.25">
      <c r="K7621" s="372"/>
    </row>
    <row r="7622" ht="23.25">
      <c r="K7622" s="372"/>
    </row>
    <row r="7623" ht="23.25">
      <c r="K7623" s="372"/>
    </row>
    <row r="7624" ht="23.25">
      <c r="K7624" s="372"/>
    </row>
    <row r="7625" ht="23.25">
      <c r="K7625" s="372"/>
    </row>
    <row r="7626" ht="23.25">
      <c r="K7626" s="372"/>
    </row>
    <row r="7627" ht="23.25">
      <c r="K7627" s="372"/>
    </row>
    <row r="7628" ht="23.25">
      <c r="K7628" s="372"/>
    </row>
    <row r="7629" ht="23.25">
      <c r="K7629" s="372"/>
    </row>
    <row r="7630" ht="23.25">
      <c r="K7630" s="372"/>
    </row>
    <row r="7631" ht="23.25">
      <c r="K7631" s="372"/>
    </row>
    <row r="7632" ht="23.25">
      <c r="K7632" s="372"/>
    </row>
    <row r="7633" ht="23.25">
      <c r="K7633" s="372"/>
    </row>
    <row r="7634" ht="23.25">
      <c r="K7634" s="372"/>
    </row>
    <row r="7635" ht="23.25">
      <c r="K7635" s="372"/>
    </row>
    <row r="7636" ht="23.25">
      <c r="K7636" s="372"/>
    </row>
    <row r="7637" ht="23.25">
      <c r="K7637" s="372"/>
    </row>
    <row r="7638" ht="23.25">
      <c r="K7638" s="372"/>
    </row>
    <row r="7639" ht="23.25">
      <c r="K7639" s="372"/>
    </row>
    <row r="7640" ht="23.25">
      <c r="K7640" s="372"/>
    </row>
    <row r="7641" ht="23.25">
      <c r="K7641" s="372"/>
    </row>
    <row r="7642" ht="23.25">
      <c r="K7642" s="372"/>
    </row>
    <row r="7643" ht="23.25">
      <c r="K7643" s="372"/>
    </row>
    <row r="7644" ht="23.25">
      <c r="K7644" s="372"/>
    </row>
    <row r="7645" ht="23.25">
      <c r="K7645" s="372"/>
    </row>
    <row r="7646" ht="23.25">
      <c r="K7646" s="372"/>
    </row>
    <row r="7647" ht="23.25">
      <c r="K7647" s="372"/>
    </row>
    <row r="7648" ht="23.25">
      <c r="K7648" s="372"/>
    </row>
    <row r="7649" ht="23.25">
      <c r="K7649" s="372"/>
    </row>
    <row r="7650" ht="23.25">
      <c r="K7650" s="372"/>
    </row>
    <row r="7651" ht="23.25">
      <c r="K7651" s="372"/>
    </row>
    <row r="7652" ht="23.25">
      <c r="K7652" s="372"/>
    </row>
    <row r="7653" ht="23.25">
      <c r="K7653" s="372"/>
    </row>
    <row r="7654" ht="23.25">
      <c r="K7654" s="372"/>
    </row>
    <row r="7655" ht="23.25">
      <c r="K7655" s="372"/>
    </row>
    <row r="7656" ht="23.25">
      <c r="K7656" s="372"/>
    </row>
    <row r="7657" ht="23.25">
      <c r="K7657" s="372"/>
    </row>
    <row r="7658" ht="23.25">
      <c r="K7658" s="372"/>
    </row>
    <row r="7659" ht="23.25">
      <c r="K7659" s="372"/>
    </row>
    <row r="7660" ht="23.25">
      <c r="K7660" s="372"/>
    </row>
    <row r="7661" ht="23.25">
      <c r="K7661" s="372"/>
    </row>
    <row r="7662" ht="23.25">
      <c r="K7662" s="372"/>
    </row>
    <row r="7663" ht="23.25">
      <c r="K7663" s="372"/>
    </row>
    <row r="7664" ht="23.25">
      <c r="K7664" s="372"/>
    </row>
    <row r="7665" ht="23.25">
      <c r="K7665" s="372"/>
    </row>
    <row r="7666" ht="23.25">
      <c r="K7666" s="372"/>
    </row>
    <row r="7667" ht="23.25">
      <c r="K7667" s="372"/>
    </row>
    <row r="7668" ht="23.25">
      <c r="K7668" s="372"/>
    </row>
    <row r="7669" ht="23.25">
      <c r="K7669" s="372"/>
    </row>
    <row r="7670" ht="23.25">
      <c r="K7670" s="372"/>
    </row>
    <row r="7671" ht="23.25">
      <c r="K7671" s="372"/>
    </row>
    <row r="7672" ht="23.25">
      <c r="K7672" s="372"/>
    </row>
    <row r="7673" ht="23.25">
      <c r="K7673" s="372"/>
    </row>
    <row r="7674" ht="23.25">
      <c r="K7674" s="372"/>
    </row>
    <row r="7675" ht="23.25">
      <c r="K7675" s="372"/>
    </row>
    <row r="7676" ht="23.25">
      <c r="K7676" s="372"/>
    </row>
    <row r="7677" ht="23.25">
      <c r="K7677" s="372"/>
    </row>
    <row r="7678" ht="23.25">
      <c r="K7678" s="372"/>
    </row>
    <row r="7679" ht="23.25">
      <c r="K7679" s="372"/>
    </row>
    <row r="7680" ht="23.25">
      <c r="K7680" s="372"/>
    </row>
    <row r="7681" ht="23.25">
      <c r="K7681" s="372"/>
    </row>
    <row r="7682" ht="23.25">
      <c r="K7682" s="372"/>
    </row>
    <row r="7683" ht="23.25">
      <c r="K7683" s="372"/>
    </row>
    <row r="7684" ht="23.25">
      <c r="K7684" s="372"/>
    </row>
    <row r="7685" ht="23.25">
      <c r="K7685" s="372"/>
    </row>
    <row r="7686" ht="23.25">
      <c r="K7686" s="372"/>
    </row>
    <row r="7687" ht="23.25">
      <c r="K7687" s="372"/>
    </row>
    <row r="7688" ht="23.25">
      <c r="K7688" s="372"/>
    </row>
    <row r="7689" ht="23.25">
      <c r="K7689" s="372"/>
    </row>
    <row r="7690" ht="23.25">
      <c r="K7690" s="372"/>
    </row>
    <row r="7691" ht="23.25">
      <c r="K7691" s="372"/>
    </row>
    <row r="7692" ht="23.25">
      <c r="K7692" s="372"/>
    </row>
    <row r="7693" ht="23.25">
      <c r="K7693" s="372"/>
    </row>
    <row r="7694" ht="23.25">
      <c r="K7694" s="372"/>
    </row>
    <row r="7695" ht="23.25">
      <c r="K7695" s="372"/>
    </row>
    <row r="7696" ht="23.25">
      <c r="K7696" s="372"/>
    </row>
    <row r="7697" ht="23.25">
      <c r="K7697" s="372"/>
    </row>
    <row r="7698" ht="23.25">
      <c r="K7698" s="372"/>
    </row>
    <row r="7699" ht="23.25">
      <c r="K7699" s="372"/>
    </row>
    <row r="7700" ht="23.25">
      <c r="K7700" s="372"/>
    </row>
    <row r="7701" ht="23.25">
      <c r="K7701" s="372"/>
    </row>
    <row r="7702" ht="23.25">
      <c r="K7702" s="372"/>
    </row>
    <row r="7703" ht="23.25">
      <c r="K7703" s="372"/>
    </row>
    <row r="7704" ht="23.25">
      <c r="K7704" s="372"/>
    </row>
    <row r="7705" ht="23.25">
      <c r="K7705" s="372"/>
    </row>
    <row r="7706" ht="23.25">
      <c r="K7706" s="372"/>
    </row>
    <row r="7707" ht="23.25">
      <c r="K7707" s="372"/>
    </row>
    <row r="7708" ht="23.25">
      <c r="K7708" s="372"/>
    </row>
    <row r="7709" ht="23.25">
      <c r="K7709" s="372"/>
    </row>
    <row r="7710" ht="23.25">
      <c r="K7710" s="372"/>
    </row>
    <row r="7711" ht="23.25">
      <c r="K7711" s="372"/>
    </row>
    <row r="7712" ht="23.25">
      <c r="K7712" s="372"/>
    </row>
    <row r="7713" ht="23.25">
      <c r="K7713" s="372"/>
    </row>
    <row r="7714" ht="23.25">
      <c r="K7714" s="372"/>
    </row>
    <row r="7715" ht="23.25">
      <c r="K7715" s="372"/>
    </row>
    <row r="7716" ht="23.25">
      <c r="K7716" s="372"/>
    </row>
    <row r="7717" ht="23.25">
      <c r="K7717" s="372"/>
    </row>
    <row r="7718" ht="23.25">
      <c r="K7718" s="372"/>
    </row>
    <row r="7719" ht="23.25">
      <c r="K7719" s="372"/>
    </row>
    <row r="7720" ht="23.25">
      <c r="K7720" s="372"/>
    </row>
    <row r="7721" ht="23.25">
      <c r="K7721" s="372"/>
    </row>
    <row r="7722" ht="23.25">
      <c r="K7722" s="372"/>
    </row>
    <row r="7723" ht="23.25">
      <c r="K7723" s="372"/>
    </row>
    <row r="7724" ht="23.25">
      <c r="K7724" s="372"/>
    </row>
    <row r="7725" ht="23.25">
      <c r="K7725" s="372"/>
    </row>
    <row r="7726" ht="23.25">
      <c r="K7726" s="372"/>
    </row>
    <row r="7727" ht="23.25">
      <c r="K7727" s="372"/>
    </row>
    <row r="7728" ht="23.25">
      <c r="K7728" s="372"/>
    </row>
    <row r="7729" ht="23.25">
      <c r="K7729" s="372"/>
    </row>
    <row r="7730" ht="23.25">
      <c r="K7730" s="372"/>
    </row>
    <row r="7731" ht="23.25">
      <c r="K7731" s="372"/>
    </row>
    <row r="7732" ht="23.25">
      <c r="K7732" s="372"/>
    </row>
    <row r="7733" ht="23.25">
      <c r="K7733" s="372"/>
    </row>
    <row r="7734" ht="23.25">
      <c r="K7734" s="372"/>
    </row>
    <row r="7735" ht="23.25">
      <c r="K7735" s="372"/>
    </row>
    <row r="7736" ht="23.25">
      <c r="K7736" s="372"/>
    </row>
    <row r="7737" ht="23.25">
      <c r="K7737" s="372"/>
    </row>
    <row r="7738" ht="23.25">
      <c r="K7738" s="372"/>
    </row>
    <row r="7739" ht="23.25">
      <c r="K7739" s="372"/>
    </row>
    <row r="7740" ht="23.25">
      <c r="K7740" s="372"/>
    </row>
    <row r="7741" ht="23.25">
      <c r="K7741" s="372"/>
    </row>
    <row r="7742" ht="23.25">
      <c r="K7742" s="372"/>
    </row>
    <row r="7743" ht="23.25">
      <c r="K7743" s="372"/>
    </row>
    <row r="7744" ht="23.25">
      <c r="K7744" s="372"/>
    </row>
    <row r="7745" ht="23.25">
      <c r="K7745" s="372"/>
    </row>
    <row r="7746" ht="23.25">
      <c r="K7746" s="372"/>
    </row>
    <row r="7747" ht="23.25">
      <c r="K7747" s="372"/>
    </row>
    <row r="7748" ht="23.25">
      <c r="K7748" s="372"/>
    </row>
    <row r="7749" ht="23.25">
      <c r="K7749" s="372"/>
    </row>
    <row r="7750" ht="23.25">
      <c r="K7750" s="372"/>
    </row>
    <row r="7751" ht="23.25">
      <c r="K7751" s="372"/>
    </row>
    <row r="7752" ht="23.25">
      <c r="K7752" s="372"/>
    </row>
    <row r="7753" ht="23.25">
      <c r="K7753" s="372"/>
    </row>
    <row r="7754" ht="23.25">
      <c r="K7754" s="372"/>
    </row>
    <row r="7755" ht="23.25">
      <c r="K7755" s="372"/>
    </row>
    <row r="7756" ht="23.25">
      <c r="K7756" s="372"/>
    </row>
    <row r="7757" ht="23.25">
      <c r="K7757" s="372"/>
    </row>
    <row r="7758" ht="23.25">
      <c r="K7758" s="372"/>
    </row>
    <row r="7759" ht="23.25">
      <c r="K7759" s="372"/>
    </row>
    <row r="7760" ht="23.25">
      <c r="K7760" s="372"/>
    </row>
    <row r="7761" ht="23.25">
      <c r="K7761" s="372"/>
    </row>
    <row r="7762" ht="23.25">
      <c r="K7762" s="372"/>
    </row>
    <row r="7763" ht="23.25">
      <c r="K7763" s="372"/>
    </row>
    <row r="7764" ht="23.25">
      <c r="K7764" s="372"/>
    </row>
    <row r="7765" ht="23.25">
      <c r="K7765" s="372"/>
    </row>
    <row r="7766" ht="23.25">
      <c r="K7766" s="372"/>
    </row>
    <row r="7767" ht="23.25">
      <c r="K7767" s="372"/>
    </row>
    <row r="7768" ht="23.25">
      <c r="K7768" s="372"/>
    </row>
    <row r="7769" ht="23.25">
      <c r="K7769" s="372"/>
    </row>
    <row r="7770" ht="23.25">
      <c r="K7770" s="372"/>
    </row>
    <row r="7771" ht="23.25">
      <c r="K7771" s="372"/>
    </row>
    <row r="7772" ht="23.25">
      <c r="K7772" s="372"/>
    </row>
    <row r="7773" ht="23.25">
      <c r="K7773" s="372"/>
    </row>
    <row r="7774" ht="23.25">
      <c r="K7774" s="372"/>
    </row>
    <row r="7775" ht="23.25">
      <c r="K7775" s="372"/>
    </row>
    <row r="7776" ht="23.25">
      <c r="K7776" s="372"/>
    </row>
    <row r="7777" ht="23.25">
      <c r="K7777" s="372"/>
    </row>
    <row r="7778" ht="23.25">
      <c r="K7778" s="372"/>
    </row>
    <row r="7779" ht="23.25">
      <c r="K7779" s="372"/>
    </row>
    <row r="7780" ht="23.25">
      <c r="K7780" s="372"/>
    </row>
    <row r="7781" ht="23.25">
      <c r="K7781" s="372"/>
    </row>
    <row r="7782" ht="23.25">
      <c r="K7782" s="372"/>
    </row>
    <row r="7783" ht="23.25">
      <c r="K7783" s="372"/>
    </row>
    <row r="7784" ht="23.25">
      <c r="K7784" s="372"/>
    </row>
    <row r="7785" ht="23.25">
      <c r="K7785" s="372"/>
    </row>
    <row r="7786" ht="23.25">
      <c r="K7786" s="372"/>
    </row>
    <row r="7787" ht="23.25">
      <c r="K7787" s="372"/>
    </row>
    <row r="7788" ht="23.25">
      <c r="K7788" s="372"/>
    </row>
    <row r="7789" ht="23.25">
      <c r="K7789" s="372"/>
    </row>
    <row r="7790" ht="23.25">
      <c r="K7790" s="372"/>
    </row>
    <row r="7791" ht="23.25">
      <c r="K7791" s="372"/>
    </row>
    <row r="7792" ht="23.25">
      <c r="K7792" s="372"/>
    </row>
    <row r="7793" ht="23.25">
      <c r="K7793" s="372"/>
    </row>
    <row r="7794" ht="23.25">
      <c r="K7794" s="372"/>
    </row>
    <row r="7795" ht="23.25">
      <c r="K7795" s="372"/>
    </row>
    <row r="7796" ht="23.25">
      <c r="K7796" s="372"/>
    </row>
    <row r="7797" ht="23.25">
      <c r="K7797" s="372"/>
    </row>
    <row r="7798" ht="23.25">
      <c r="K7798" s="372"/>
    </row>
    <row r="7799" ht="23.25">
      <c r="K7799" s="372"/>
    </row>
    <row r="7800" ht="23.25">
      <c r="K7800" s="372"/>
    </row>
    <row r="7801" ht="23.25">
      <c r="K7801" s="372"/>
    </row>
    <row r="7802" ht="23.25">
      <c r="K7802" s="372"/>
    </row>
    <row r="7803" ht="23.25">
      <c r="K7803" s="372"/>
    </row>
    <row r="7804" ht="23.25">
      <c r="K7804" s="372"/>
    </row>
    <row r="7805" ht="23.25">
      <c r="K7805" s="372"/>
    </row>
    <row r="7806" ht="23.25">
      <c r="K7806" s="372"/>
    </row>
    <row r="7807" ht="23.25">
      <c r="K7807" s="372"/>
    </row>
    <row r="7808" ht="23.25">
      <c r="K7808" s="372"/>
    </row>
    <row r="7809" ht="23.25">
      <c r="K7809" s="372"/>
    </row>
    <row r="7810" ht="23.25">
      <c r="K7810" s="372"/>
    </row>
    <row r="7811" ht="23.25">
      <c r="K7811" s="372"/>
    </row>
    <row r="7812" ht="23.25">
      <c r="K7812" s="372"/>
    </row>
    <row r="7813" ht="23.25">
      <c r="K7813" s="372"/>
    </row>
    <row r="7814" ht="23.25">
      <c r="K7814" s="372"/>
    </row>
    <row r="7815" ht="23.25">
      <c r="K7815" s="372"/>
    </row>
    <row r="7816" ht="23.25">
      <c r="K7816" s="372"/>
    </row>
    <row r="7817" ht="23.25">
      <c r="K7817" s="372"/>
    </row>
    <row r="7818" ht="23.25">
      <c r="K7818" s="372"/>
    </row>
    <row r="7819" ht="23.25">
      <c r="K7819" s="372"/>
    </row>
    <row r="7820" ht="23.25">
      <c r="K7820" s="372"/>
    </row>
    <row r="7821" ht="23.25">
      <c r="K7821" s="372"/>
    </row>
    <row r="7822" ht="23.25">
      <c r="K7822" s="372"/>
    </row>
    <row r="7823" ht="23.25">
      <c r="K7823" s="372"/>
    </row>
    <row r="7824" ht="23.25">
      <c r="K7824" s="372"/>
    </row>
    <row r="7825" ht="23.25">
      <c r="K7825" s="372"/>
    </row>
    <row r="7826" ht="23.25">
      <c r="K7826" s="372"/>
    </row>
    <row r="7827" ht="23.25">
      <c r="K7827" s="372"/>
    </row>
    <row r="7828" ht="23.25">
      <c r="K7828" s="372"/>
    </row>
    <row r="7829" ht="23.25">
      <c r="K7829" s="372"/>
    </row>
    <row r="7830" ht="23.25">
      <c r="K7830" s="372"/>
    </row>
    <row r="7831" ht="23.25">
      <c r="K7831" s="372"/>
    </row>
    <row r="7832" ht="23.25">
      <c r="K7832" s="372"/>
    </row>
    <row r="7833" ht="23.25">
      <c r="K7833" s="372"/>
    </row>
    <row r="7834" ht="23.25">
      <c r="K7834" s="372"/>
    </row>
    <row r="7835" ht="23.25">
      <c r="K7835" s="372"/>
    </row>
    <row r="7836" ht="23.25">
      <c r="K7836" s="372"/>
    </row>
    <row r="7837" ht="23.25">
      <c r="K7837" s="372"/>
    </row>
    <row r="7838" ht="23.25">
      <c r="K7838" s="372"/>
    </row>
    <row r="7839" ht="23.25">
      <c r="K7839" s="372"/>
    </row>
    <row r="7840" ht="23.25">
      <c r="K7840" s="372"/>
    </row>
    <row r="7841" ht="23.25">
      <c r="K7841" s="372"/>
    </row>
    <row r="7842" ht="23.25">
      <c r="K7842" s="372"/>
    </row>
    <row r="7843" ht="23.25">
      <c r="K7843" s="372"/>
    </row>
    <row r="7844" ht="23.25">
      <c r="K7844" s="372"/>
    </row>
    <row r="7845" ht="23.25">
      <c r="K7845" s="372"/>
    </row>
    <row r="7846" ht="23.25">
      <c r="K7846" s="372"/>
    </row>
    <row r="7847" ht="23.25">
      <c r="K7847" s="372"/>
    </row>
    <row r="7848" ht="23.25">
      <c r="K7848" s="372"/>
    </row>
    <row r="7849" ht="23.25">
      <c r="K7849" s="372"/>
    </row>
    <row r="7850" ht="23.25">
      <c r="K7850" s="372"/>
    </row>
    <row r="7851" ht="23.25">
      <c r="K7851" s="372"/>
    </row>
    <row r="7852" ht="23.25">
      <c r="K7852" s="372"/>
    </row>
    <row r="7853" ht="23.25">
      <c r="K7853" s="372"/>
    </row>
    <row r="7854" ht="23.25">
      <c r="K7854" s="372"/>
    </row>
    <row r="7855" ht="23.25">
      <c r="K7855" s="372"/>
    </row>
    <row r="7856" ht="23.25">
      <c r="K7856" s="372"/>
    </row>
    <row r="7857" ht="23.25">
      <c r="K7857" s="372"/>
    </row>
    <row r="7858" ht="23.25">
      <c r="K7858" s="372"/>
    </row>
    <row r="7859" ht="23.25">
      <c r="K7859" s="372"/>
    </row>
    <row r="7860" ht="23.25">
      <c r="K7860" s="372"/>
    </row>
    <row r="7861" ht="23.25">
      <c r="K7861" s="372"/>
    </row>
    <row r="7862" ht="23.25">
      <c r="K7862" s="372"/>
    </row>
    <row r="7863" ht="23.25">
      <c r="K7863" s="372"/>
    </row>
    <row r="7864" ht="23.25">
      <c r="K7864" s="372"/>
    </row>
    <row r="7865" ht="23.25">
      <c r="K7865" s="372"/>
    </row>
    <row r="7866" ht="23.25">
      <c r="K7866" s="372"/>
    </row>
    <row r="7867" ht="23.25">
      <c r="K7867" s="372"/>
    </row>
    <row r="7868" ht="23.25">
      <c r="K7868" s="372"/>
    </row>
    <row r="7869" ht="23.25">
      <c r="K7869" s="372"/>
    </row>
    <row r="7870" ht="23.25">
      <c r="K7870" s="372"/>
    </row>
    <row r="7871" ht="23.25">
      <c r="K7871" s="372"/>
    </row>
    <row r="7872" ht="23.25">
      <c r="K7872" s="372"/>
    </row>
    <row r="7873" ht="23.25">
      <c r="K7873" s="372"/>
    </row>
    <row r="7874" ht="23.25">
      <c r="K7874" s="372"/>
    </row>
    <row r="7875" ht="23.25">
      <c r="K7875" s="372"/>
    </row>
    <row r="7876" ht="23.25">
      <c r="K7876" s="372"/>
    </row>
    <row r="7877" ht="23.25">
      <c r="K7877" s="372"/>
    </row>
    <row r="7878" ht="23.25">
      <c r="K7878" s="372"/>
    </row>
    <row r="7879" ht="23.25">
      <c r="K7879" s="372"/>
    </row>
    <row r="7880" ht="23.25">
      <c r="K7880" s="372"/>
    </row>
    <row r="7881" ht="23.25">
      <c r="K7881" s="372"/>
    </row>
    <row r="7882" ht="23.25">
      <c r="K7882" s="372"/>
    </row>
    <row r="7883" ht="23.25">
      <c r="K7883" s="372"/>
    </row>
    <row r="7884" ht="23.25">
      <c r="K7884" s="372"/>
    </row>
    <row r="7885" ht="23.25">
      <c r="K7885" s="372"/>
    </row>
    <row r="7886" ht="23.25">
      <c r="K7886" s="372"/>
    </row>
    <row r="7887" ht="23.25">
      <c r="K7887" s="372"/>
    </row>
    <row r="7888" ht="23.25">
      <c r="K7888" s="372"/>
    </row>
    <row r="7889" ht="23.25">
      <c r="K7889" s="372"/>
    </row>
    <row r="7890" ht="23.25">
      <c r="K7890" s="372"/>
    </row>
    <row r="7891" ht="23.25">
      <c r="K7891" s="372"/>
    </row>
    <row r="7892" ht="23.25">
      <c r="K7892" s="372"/>
    </row>
    <row r="7893" ht="23.25">
      <c r="K7893" s="372"/>
    </row>
    <row r="7894" ht="23.25">
      <c r="K7894" s="372"/>
    </row>
    <row r="7895" ht="23.25">
      <c r="K7895" s="372"/>
    </row>
    <row r="7896" ht="23.25">
      <c r="K7896" s="372"/>
    </row>
    <row r="7897" ht="23.25">
      <c r="K7897" s="372"/>
    </row>
    <row r="7898" ht="23.25">
      <c r="K7898" s="372"/>
    </row>
    <row r="7899" ht="23.25">
      <c r="K7899" s="372"/>
    </row>
    <row r="7900" ht="23.25">
      <c r="K7900" s="372"/>
    </row>
    <row r="7901" ht="23.25">
      <c r="K7901" s="372"/>
    </row>
    <row r="7902" ht="23.25">
      <c r="K7902" s="372"/>
    </row>
    <row r="7903" ht="23.25">
      <c r="K7903" s="372"/>
    </row>
    <row r="7904" ht="23.25">
      <c r="K7904" s="372"/>
    </row>
    <row r="7905" ht="23.25">
      <c r="K7905" s="372"/>
    </row>
    <row r="7906" ht="23.25">
      <c r="K7906" s="372"/>
    </row>
    <row r="7907" ht="23.25">
      <c r="K7907" s="372"/>
    </row>
    <row r="7908" ht="23.25">
      <c r="K7908" s="372"/>
    </row>
    <row r="7909" ht="23.25">
      <c r="K7909" s="372"/>
    </row>
    <row r="7910" ht="23.25">
      <c r="K7910" s="372"/>
    </row>
    <row r="7911" ht="23.25">
      <c r="K7911" s="372"/>
    </row>
    <row r="7912" ht="23.25">
      <c r="K7912" s="372"/>
    </row>
    <row r="7913" ht="23.25">
      <c r="K7913" s="372"/>
    </row>
    <row r="7914" ht="23.25">
      <c r="K7914" s="372"/>
    </row>
    <row r="7915" ht="23.25">
      <c r="K7915" s="372"/>
    </row>
    <row r="7916" ht="23.25">
      <c r="K7916" s="372"/>
    </row>
    <row r="7917" ht="23.25">
      <c r="K7917" s="372"/>
    </row>
    <row r="7918" ht="23.25">
      <c r="K7918" s="372"/>
    </row>
    <row r="7919" ht="23.25">
      <c r="K7919" s="372"/>
    </row>
    <row r="7920" ht="23.25">
      <c r="K7920" s="372"/>
    </row>
    <row r="7921" ht="23.25">
      <c r="K7921" s="372"/>
    </row>
    <row r="7922" ht="23.25">
      <c r="K7922" s="372"/>
    </row>
    <row r="7923" ht="23.25">
      <c r="K7923" s="372"/>
    </row>
    <row r="7924" ht="23.25">
      <c r="K7924" s="372"/>
    </row>
    <row r="7925" ht="23.25">
      <c r="K7925" s="372"/>
    </row>
    <row r="7926" ht="23.25">
      <c r="K7926" s="372"/>
    </row>
    <row r="7927" ht="23.25">
      <c r="K7927" s="372"/>
    </row>
    <row r="7928" ht="23.25">
      <c r="K7928" s="372"/>
    </row>
    <row r="7929" ht="23.25">
      <c r="K7929" s="372"/>
    </row>
    <row r="7930" ht="23.25">
      <c r="K7930" s="372"/>
    </row>
    <row r="7931" ht="23.25">
      <c r="K7931" s="372"/>
    </row>
    <row r="7932" ht="23.25">
      <c r="K7932" s="372"/>
    </row>
    <row r="7933" ht="23.25">
      <c r="K7933" s="372"/>
    </row>
    <row r="7934" ht="23.25">
      <c r="K7934" s="372"/>
    </row>
    <row r="7935" ht="23.25">
      <c r="K7935" s="372"/>
    </row>
    <row r="7936" ht="23.25">
      <c r="K7936" s="372"/>
    </row>
    <row r="7937" ht="23.25">
      <c r="K7937" s="372"/>
    </row>
    <row r="7938" ht="23.25">
      <c r="K7938" s="372"/>
    </row>
    <row r="7939" ht="23.25">
      <c r="K7939" s="372"/>
    </row>
    <row r="7940" ht="23.25">
      <c r="K7940" s="372"/>
    </row>
    <row r="7941" ht="23.25">
      <c r="K7941" s="372"/>
    </row>
    <row r="7942" ht="23.25">
      <c r="K7942" s="372"/>
    </row>
    <row r="7943" ht="23.25">
      <c r="K7943" s="372"/>
    </row>
    <row r="7944" ht="23.25">
      <c r="K7944" s="372"/>
    </row>
    <row r="7945" ht="23.25">
      <c r="K7945" s="372"/>
    </row>
    <row r="7946" ht="23.25">
      <c r="K7946" s="372"/>
    </row>
    <row r="7947" ht="23.25">
      <c r="K7947" s="372"/>
    </row>
    <row r="7948" ht="23.25">
      <c r="K7948" s="372"/>
    </row>
    <row r="7949" ht="23.25">
      <c r="K7949" s="372"/>
    </row>
    <row r="7950" ht="23.25">
      <c r="K7950" s="372"/>
    </row>
    <row r="7951" ht="23.25">
      <c r="K7951" s="372"/>
    </row>
    <row r="7952" ht="23.25">
      <c r="K7952" s="372"/>
    </row>
    <row r="7953" ht="23.25">
      <c r="K7953" s="372"/>
    </row>
    <row r="7954" ht="23.25">
      <c r="K7954" s="372"/>
    </row>
    <row r="7955" ht="23.25">
      <c r="K7955" s="372"/>
    </row>
    <row r="7956" ht="23.25">
      <c r="K7956" s="372"/>
    </row>
    <row r="7957" ht="23.25">
      <c r="K7957" s="372"/>
    </row>
    <row r="7958" ht="23.25">
      <c r="K7958" s="372"/>
    </row>
    <row r="7959" ht="23.25">
      <c r="K7959" s="372"/>
    </row>
    <row r="7960" ht="23.25">
      <c r="K7960" s="372"/>
    </row>
    <row r="7961" ht="23.25">
      <c r="K7961" s="372"/>
    </row>
    <row r="7962" ht="23.25">
      <c r="K7962" s="372"/>
    </row>
    <row r="7963" ht="23.25">
      <c r="K7963" s="372"/>
    </row>
    <row r="7964" ht="23.25">
      <c r="K7964" s="372"/>
    </row>
    <row r="7965" ht="23.25">
      <c r="K7965" s="372"/>
    </row>
    <row r="7966" ht="23.25">
      <c r="K7966" s="372"/>
    </row>
    <row r="7967" ht="23.25">
      <c r="K7967" s="372"/>
    </row>
    <row r="7968" ht="23.25">
      <c r="K7968" s="372"/>
    </row>
    <row r="7969" ht="23.25">
      <c r="K7969" s="372"/>
    </row>
    <row r="7970" ht="23.25">
      <c r="K7970" s="372"/>
    </row>
    <row r="7971" ht="23.25">
      <c r="K7971" s="372"/>
    </row>
    <row r="7972" ht="23.25">
      <c r="K7972" s="372"/>
    </row>
    <row r="7973" ht="23.25">
      <c r="K7973" s="372"/>
    </row>
    <row r="7974" ht="23.25">
      <c r="K7974" s="372"/>
    </row>
    <row r="7975" ht="23.25">
      <c r="K7975" s="372"/>
    </row>
    <row r="7976" ht="23.25">
      <c r="K7976" s="372"/>
    </row>
    <row r="7977" ht="23.25">
      <c r="K7977" s="372"/>
    </row>
    <row r="7978" ht="23.25">
      <c r="K7978" s="372"/>
    </row>
    <row r="7979" ht="23.25">
      <c r="K7979" s="372"/>
    </row>
    <row r="7980" ht="23.25">
      <c r="K7980" s="372"/>
    </row>
    <row r="7981" ht="23.25">
      <c r="K7981" s="372"/>
    </row>
    <row r="7982" ht="23.25">
      <c r="K7982" s="372"/>
    </row>
    <row r="7983" ht="23.25">
      <c r="K7983" s="372"/>
    </row>
    <row r="7984" ht="23.25">
      <c r="K7984" s="372"/>
    </row>
    <row r="7985" ht="23.25">
      <c r="K7985" s="372"/>
    </row>
    <row r="7986" ht="23.25">
      <c r="K7986" s="372"/>
    </row>
    <row r="7987" ht="23.25">
      <c r="K7987" s="372"/>
    </row>
    <row r="7988" ht="23.25">
      <c r="K7988" s="372"/>
    </row>
    <row r="7989" ht="23.25">
      <c r="K7989" s="372"/>
    </row>
    <row r="7990" ht="23.25">
      <c r="K7990" s="372"/>
    </row>
    <row r="7991" ht="23.25">
      <c r="K7991" s="372"/>
    </row>
    <row r="7992" ht="23.25">
      <c r="K7992" s="372"/>
    </row>
    <row r="7993" ht="23.25">
      <c r="K7993" s="372"/>
    </row>
    <row r="7994" ht="23.25">
      <c r="K7994" s="372"/>
    </row>
    <row r="7995" ht="23.25">
      <c r="K7995" s="372"/>
    </row>
    <row r="7996" ht="23.25">
      <c r="K7996" s="372"/>
    </row>
    <row r="7997" ht="23.25">
      <c r="K7997" s="372"/>
    </row>
    <row r="7998" ht="23.25">
      <c r="K7998" s="372"/>
    </row>
    <row r="7999" ht="23.25">
      <c r="K7999" s="372"/>
    </row>
    <row r="8000" ht="23.25">
      <c r="K8000" s="372"/>
    </row>
    <row r="8001" ht="23.25">
      <c r="K8001" s="372"/>
    </row>
    <row r="8002" ht="23.25">
      <c r="K8002" s="372"/>
    </row>
    <row r="8003" ht="23.25">
      <c r="K8003" s="372"/>
    </row>
    <row r="8004" ht="23.25">
      <c r="K8004" s="372"/>
    </row>
    <row r="8005" ht="23.25">
      <c r="K8005" s="372"/>
    </row>
    <row r="8006" ht="23.25">
      <c r="K8006" s="372"/>
    </row>
    <row r="8007" ht="23.25">
      <c r="K8007" s="372"/>
    </row>
    <row r="8008" ht="23.25">
      <c r="K8008" s="372"/>
    </row>
    <row r="8009" ht="23.25">
      <c r="K8009" s="372"/>
    </row>
    <row r="8010" ht="23.25">
      <c r="K8010" s="372"/>
    </row>
    <row r="8011" ht="23.25">
      <c r="K8011" s="372"/>
    </row>
    <row r="8012" ht="23.25">
      <c r="K8012" s="372"/>
    </row>
    <row r="8013" ht="23.25">
      <c r="K8013" s="372"/>
    </row>
    <row r="8014" ht="23.25">
      <c r="K8014" s="372"/>
    </row>
    <row r="8015" ht="23.25">
      <c r="K8015" s="372"/>
    </row>
    <row r="8016" ht="23.25">
      <c r="K8016" s="372"/>
    </row>
    <row r="8017" ht="23.25">
      <c r="K8017" s="372"/>
    </row>
    <row r="8018" ht="23.25">
      <c r="K8018" s="372"/>
    </row>
    <row r="8019" ht="23.25">
      <c r="K8019" s="372"/>
    </row>
    <row r="8020" ht="23.25">
      <c r="K8020" s="372"/>
    </row>
    <row r="8021" ht="23.25">
      <c r="K8021" s="372"/>
    </row>
    <row r="8022" ht="23.25">
      <c r="K8022" s="372"/>
    </row>
    <row r="8023" ht="23.25">
      <c r="K8023" s="372"/>
    </row>
    <row r="8024" ht="23.25">
      <c r="K8024" s="372"/>
    </row>
    <row r="8025" ht="23.25">
      <c r="K8025" s="372"/>
    </row>
    <row r="8026" ht="23.25">
      <c r="K8026" s="372"/>
    </row>
    <row r="8027" ht="23.25">
      <c r="K8027" s="372"/>
    </row>
    <row r="8028" ht="23.25">
      <c r="K8028" s="372"/>
    </row>
    <row r="8029" ht="23.25">
      <c r="K8029" s="372"/>
    </row>
    <row r="8030" ht="23.25">
      <c r="K8030" s="372"/>
    </row>
    <row r="8031" ht="23.25">
      <c r="K8031" s="372"/>
    </row>
    <row r="8032" ht="23.25">
      <c r="K8032" s="372"/>
    </row>
    <row r="8033" ht="23.25">
      <c r="K8033" s="372"/>
    </row>
    <row r="8034" ht="23.25">
      <c r="K8034" s="372"/>
    </row>
    <row r="8035" ht="23.25">
      <c r="K8035" s="372"/>
    </row>
    <row r="8036" ht="23.25">
      <c r="K8036" s="372"/>
    </row>
    <row r="8037" ht="23.25">
      <c r="K8037" s="372"/>
    </row>
    <row r="8038" ht="23.25">
      <c r="K8038" s="372"/>
    </row>
    <row r="8039" ht="23.25">
      <c r="K8039" s="372"/>
    </row>
    <row r="8040" ht="23.25">
      <c r="K8040" s="372"/>
    </row>
    <row r="8041" ht="23.25">
      <c r="K8041" s="372"/>
    </row>
    <row r="8042" ht="23.25">
      <c r="K8042" s="372"/>
    </row>
    <row r="8043" ht="23.25">
      <c r="K8043" s="372"/>
    </row>
    <row r="8044" ht="23.25">
      <c r="K8044" s="372"/>
    </row>
    <row r="8045" ht="23.25">
      <c r="K8045" s="372"/>
    </row>
    <row r="8046" ht="23.25">
      <c r="K8046" s="372"/>
    </row>
    <row r="8047" ht="23.25">
      <c r="K8047" s="372"/>
    </row>
    <row r="8048" ht="23.25">
      <c r="K8048" s="372"/>
    </row>
    <row r="8049" ht="23.25">
      <c r="K8049" s="372"/>
    </row>
    <row r="8050" ht="23.25">
      <c r="K8050" s="372"/>
    </row>
    <row r="8051" ht="23.25">
      <c r="K8051" s="372"/>
    </row>
    <row r="8052" ht="23.25">
      <c r="K8052" s="372"/>
    </row>
    <row r="8053" ht="23.25">
      <c r="K8053" s="372"/>
    </row>
    <row r="8054" ht="23.25">
      <c r="K8054" s="372"/>
    </row>
    <row r="8055" ht="23.25">
      <c r="K8055" s="372"/>
    </row>
    <row r="8056" ht="23.25">
      <c r="K8056" s="372"/>
    </row>
    <row r="8057" ht="23.25">
      <c r="K8057" s="372"/>
    </row>
    <row r="8058" ht="23.25">
      <c r="K8058" s="372"/>
    </row>
    <row r="8059" ht="23.25">
      <c r="K8059" s="372"/>
    </row>
    <row r="8060" ht="23.25">
      <c r="K8060" s="372"/>
    </row>
    <row r="8061" ht="23.25">
      <c r="K8061" s="372"/>
    </row>
    <row r="8062" ht="23.25">
      <c r="K8062" s="372"/>
    </row>
    <row r="8063" ht="23.25">
      <c r="K8063" s="372"/>
    </row>
    <row r="8064" ht="23.25">
      <c r="K8064" s="372"/>
    </row>
    <row r="8065" ht="23.25">
      <c r="K8065" s="372"/>
    </row>
    <row r="8066" ht="23.25">
      <c r="K8066" s="372"/>
    </row>
    <row r="8067" ht="23.25">
      <c r="K8067" s="372"/>
    </row>
    <row r="8068" ht="23.25">
      <c r="K8068" s="372"/>
    </row>
    <row r="8069" ht="23.25">
      <c r="K8069" s="372"/>
    </row>
    <row r="8070" ht="23.25">
      <c r="K8070" s="372"/>
    </row>
    <row r="8071" ht="23.25">
      <c r="K8071" s="372"/>
    </row>
    <row r="8072" ht="23.25">
      <c r="K8072" s="372"/>
    </row>
    <row r="8073" ht="23.25">
      <c r="K8073" s="372"/>
    </row>
    <row r="8074" ht="23.25">
      <c r="K8074" s="372"/>
    </row>
    <row r="8075" ht="23.25">
      <c r="K8075" s="372"/>
    </row>
    <row r="8076" ht="23.25">
      <c r="K8076" s="372"/>
    </row>
    <row r="8077" ht="23.25">
      <c r="K8077" s="372"/>
    </row>
    <row r="8078" ht="23.25">
      <c r="K8078" s="372"/>
    </row>
    <row r="8079" ht="23.25">
      <c r="K8079" s="372"/>
    </row>
    <row r="8080" ht="23.25">
      <c r="K8080" s="372"/>
    </row>
    <row r="8081" ht="23.25">
      <c r="K8081" s="372"/>
    </row>
    <row r="8082" ht="23.25">
      <c r="K8082" s="372"/>
    </row>
    <row r="8083" ht="23.25">
      <c r="K8083" s="372"/>
    </row>
    <row r="8084" ht="23.25">
      <c r="K8084" s="372"/>
    </row>
    <row r="8085" ht="23.25">
      <c r="K8085" s="372"/>
    </row>
    <row r="8086" ht="23.25">
      <c r="K8086" s="372"/>
    </row>
    <row r="8087" ht="23.25">
      <c r="K8087" s="372"/>
    </row>
    <row r="8088" ht="23.25">
      <c r="K8088" s="372"/>
    </row>
    <row r="8089" ht="23.25">
      <c r="K8089" s="372"/>
    </row>
    <row r="8090" ht="23.25">
      <c r="K8090" s="372"/>
    </row>
    <row r="8091" ht="23.25">
      <c r="K8091" s="372"/>
    </row>
    <row r="8092" ht="23.25">
      <c r="K8092" s="372"/>
    </row>
    <row r="8093" ht="23.25">
      <c r="K8093" s="372"/>
    </row>
    <row r="8094" ht="23.25">
      <c r="K8094" s="372"/>
    </row>
    <row r="8095" ht="23.25">
      <c r="K8095" s="372"/>
    </row>
    <row r="8096" ht="23.25">
      <c r="K8096" s="372"/>
    </row>
    <row r="8097" ht="23.25">
      <c r="K8097" s="372"/>
    </row>
    <row r="8098" ht="23.25">
      <c r="K8098" s="372"/>
    </row>
    <row r="8099" ht="23.25">
      <c r="K8099" s="372"/>
    </row>
    <row r="8100" ht="23.25">
      <c r="K8100" s="372"/>
    </row>
    <row r="8101" ht="23.25">
      <c r="K8101" s="372"/>
    </row>
    <row r="8102" ht="23.25">
      <c r="K8102" s="372"/>
    </row>
    <row r="8103" ht="23.25">
      <c r="K8103" s="372"/>
    </row>
    <row r="8104" ht="23.25">
      <c r="K8104" s="372"/>
    </row>
    <row r="8105" ht="23.25">
      <c r="K8105" s="372"/>
    </row>
    <row r="8106" ht="23.25">
      <c r="K8106" s="372"/>
    </row>
    <row r="8107" ht="23.25">
      <c r="K8107" s="372"/>
    </row>
    <row r="8108" ht="23.25">
      <c r="K8108" s="372"/>
    </row>
    <row r="8109" ht="23.25">
      <c r="K8109" s="372"/>
    </row>
    <row r="8110" ht="23.25">
      <c r="K8110" s="372"/>
    </row>
    <row r="8111" ht="23.25">
      <c r="K8111" s="372"/>
    </row>
    <row r="8112" ht="23.25">
      <c r="K8112" s="372"/>
    </row>
    <row r="8113" ht="23.25">
      <c r="K8113" s="372"/>
    </row>
    <row r="8114" ht="23.25">
      <c r="K8114" s="372"/>
    </row>
    <row r="8115" ht="23.25">
      <c r="K8115" s="372"/>
    </row>
    <row r="8116" ht="23.25">
      <c r="K8116" s="372"/>
    </row>
    <row r="8117" ht="23.25">
      <c r="K8117" s="372"/>
    </row>
    <row r="8118" ht="23.25">
      <c r="K8118" s="372"/>
    </row>
    <row r="8119" ht="23.25">
      <c r="K8119" s="372"/>
    </row>
    <row r="8120" ht="23.25">
      <c r="K8120" s="372"/>
    </row>
    <row r="8121" ht="23.25">
      <c r="K8121" s="372"/>
    </row>
    <row r="8122" ht="23.25">
      <c r="K8122" s="372"/>
    </row>
    <row r="8123" ht="23.25">
      <c r="K8123" s="372"/>
    </row>
    <row r="8124" ht="23.25">
      <c r="K8124" s="372"/>
    </row>
    <row r="8125" ht="23.25">
      <c r="K8125" s="372"/>
    </row>
    <row r="8126" ht="23.25">
      <c r="K8126" s="372"/>
    </row>
    <row r="8127" ht="23.25">
      <c r="K8127" s="372"/>
    </row>
    <row r="8128" ht="23.25">
      <c r="K8128" s="372"/>
    </row>
    <row r="8129" ht="23.25">
      <c r="K8129" s="372"/>
    </row>
    <row r="8130" ht="23.25">
      <c r="K8130" s="372"/>
    </row>
    <row r="8131" ht="23.25">
      <c r="K8131" s="372"/>
    </row>
    <row r="8132" ht="23.25">
      <c r="K8132" s="372"/>
    </row>
    <row r="8133" ht="23.25">
      <c r="K8133" s="372"/>
    </row>
    <row r="8134" ht="23.25">
      <c r="K8134" s="372"/>
    </row>
    <row r="8135" ht="23.25">
      <c r="K8135" s="372"/>
    </row>
    <row r="8136" ht="23.25">
      <c r="K8136" s="372"/>
    </row>
    <row r="8137" ht="23.25">
      <c r="K8137" s="372"/>
    </row>
    <row r="8138" ht="23.25">
      <c r="K8138" s="372"/>
    </row>
    <row r="8139" ht="23.25">
      <c r="K8139" s="372"/>
    </row>
    <row r="8140" ht="23.25">
      <c r="K8140" s="372"/>
    </row>
    <row r="8141" ht="23.25">
      <c r="K8141" s="372"/>
    </row>
    <row r="8142" ht="23.25">
      <c r="K8142" s="372"/>
    </row>
    <row r="8143" ht="23.25">
      <c r="K8143" s="372"/>
    </row>
    <row r="8144" ht="23.25">
      <c r="K8144" s="372"/>
    </row>
    <row r="8145" ht="23.25">
      <c r="K8145" s="372"/>
    </row>
    <row r="8146" ht="23.25">
      <c r="K8146" s="372"/>
    </row>
    <row r="8147" ht="23.25">
      <c r="K8147" s="372"/>
    </row>
    <row r="8148" ht="23.25">
      <c r="K8148" s="372"/>
    </row>
    <row r="8149" ht="23.25">
      <c r="K8149" s="372"/>
    </row>
    <row r="8150" ht="23.25">
      <c r="K8150" s="372"/>
    </row>
    <row r="8151" ht="23.25">
      <c r="K8151" s="372"/>
    </row>
    <row r="8152" ht="23.25">
      <c r="K8152" s="372"/>
    </row>
    <row r="8153" ht="23.25">
      <c r="K8153" s="372"/>
    </row>
    <row r="8154" ht="23.25">
      <c r="K8154" s="372"/>
    </row>
    <row r="8155" ht="23.25">
      <c r="K8155" s="372"/>
    </row>
    <row r="8156" ht="23.25">
      <c r="K8156" s="372"/>
    </row>
    <row r="8157" ht="23.25">
      <c r="K8157" s="372"/>
    </row>
    <row r="8158" ht="23.25">
      <c r="K8158" s="372"/>
    </row>
    <row r="8159" ht="23.25">
      <c r="K8159" s="372"/>
    </row>
    <row r="8160" ht="23.25">
      <c r="K8160" s="372"/>
    </row>
    <row r="8161" ht="23.25">
      <c r="K8161" s="372"/>
    </row>
    <row r="8162" ht="23.25">
      <c r="K8162" s="372"/>
    </row>
    <row r="8163" ht="23.25">
      <c r="K8163" s="372"/>
    </row>
    <row r="8164" ht="23.25">
      <c r="K8164" s="372"/>
    </row>
    <row r="8165" ht="23.25">
      <c r="K8165" s="372"/>
    </row>
    <row r="8166" ht="23.25">
      <c r="K8166" s="372"/>
    </row>
    <row r="8167" ht="23.25">
      <c r="K8167" s="372"/>
    </row>
    <row r="8168" ht="23.25">
      <c r="K8168" s="372"/>
    </row>
    <row r="8169" ht="23.25">
      <c r="K8169" s="372"/>
    </row>
    <row r="8170" ht="23.25">
      <c r="K8170" s="372"/>
    </row>
    <row r="8171" ht="23.25">
      <c r="K8171" s="372"/>
    </row>
    <row r="8172" ht="23.25">
      <c r="K8172" s="372"/>
    </row>
    <row r="8173" ht="23.25">
      <c r="K8173" s="372"/>
    </row>
    <row r="8174" ht="23.25">
      <c r="K8174" s="372"/>
    </row>
    <row r="8175" ht="23.25">
      <c r="K8175" s="372"/>
    </row>
    <row r="8176" ht="23.25">
      <c r="K8176" s="372"/>
    </row>
    <row r="8177" ht="23.25">
      <c r="K8177" s="372"/>
    </row>
    <row r="8178" ht="23.25">
      <c r="K8178" s="372"/>
    </row>
    <row r="8179" ht="23.25">
      <c r="K8179" s="372"/>
    </row>
    <row r="8180" ht="23.25">
      <c r="K8180" s="372"/>
    </row>
    <row r="8181" ht="23.25">
      <c r="K8181" s="372"/>
    </row>
    <row r="8182" ht="23.25">
      <c r="K8182" s="372"/>
    </row>
    <row r="8183" ht="23.25">
      <c r="K8183" s="372"/>
    </row>
    <row r="8184" ht="23.25">
      <c r="K8184" s="372"/>
    </row>
    <row r="8185" ht="23.25">
      <c r="K8185" s="372"/>
    </row>
    <row r="8186" ht="23.25">
      <c r="K8186" s="372"/>
    </row>
    <row r="8187" ht="23.25">
      <c r="K8187" s="372"/>
    </row>
    <row r="8188" ht="23.25">
      <c r="K8188" s="372"/>
    </row>
    <row r="8189" ht="23.25">
      <c r="K8189" s="372"/>
    </row>
    <row r="8190" ht="23.25">
      <c r="K8190" s="372"/>
    </row>
    <row r="8191" ht="23.25">
      <c r="K8191" s="372"/>
    </row>
    <row r="8192" ht="23.25">
      <c r="K8192" s="372"/>
    </row>
    <row r="8193" ht="23.25">
      <c r="K8193" s="372"/>
    </row>
    <row r="8194" ht="23.25">
      <c r="K8194" s="372"/>
    </row>
    <row r="8195" ht="23.25">
      <c r="K8195" s="372"/>
    </row>
    <row r="8196" ht="23.25">
      <c r="K8196" s="372"/>
    </row>
    <row r="8197" ht="23.25">
      <c r="K8197" s="372"/>
    </row>
    <row r="8198" ht="23.25">
      <c r="K8198" s="372"/>
    </row>
    <row r="8199" ht="23.25">
      <c r="K8199" s="372"/>
    </row>
    <row r="8200" ht="23.25">
      <c r="K8200" s="372"/>
    </row>
    <row r="8201" ht="23.25">
      <c r="K8201" s="372"/>
    </row>
    <row r="8202" ht="23.25">
      <c r="K8202" s="372"/>
    </row>
    <row r="8203" ht="23.25">
      <c r="K8203" s="372"/>
    </row>
    <row r="8204" ht="23.25">
      <c r="K8204" s="372"/>
    </row>
    <row r="8205" ht="23.25">
      <c r="K8205" s="372"/>
    </row>
    <row r="8206" ht="23.25">
      <c r="K8206" s="372"/>
    </row>
    <row r="8207" ht="23.25">
      <c r="K8207" s="372"/>
    </row>
    <row r="8208" ht="23.25">
      <c r="K8208" s="372"/>
    </row>
    <row r="8209" ht="23.25">
      <c r="K8209" s="372"/>
    </row>
    <row r="8210" ht="23.25">
      <c r="K8210" s="372"/>
    </row>
    <row r="8211" ht="23.25">
      <c r="K8211" s="372"/>
    </row>
    <row r="8212" ht="23.25">
      <c r="K8212" s="372"/>
    </row>
    <row r="8213" ht="23.25">
      <c r="K8213" s="372"/>
    </row>
    <row r="8214" ht="23.25">
      <c r="K8214" s="372"/>
    </row>
    <row r="8215" ht="23.25">
      <c r="K8215" s="372"/>
    </row>
    <row r="8216" ht="23.25">
      <c r="K8216" s="372"/>
    </row>
    <row r="8217" ht="23.25">
      <c r="K8217" s="372"/>
    </row>
    <row r="8218" ht="23.25">
      <c r="K8218" s="372"/>
    </row>
    <row r="8219" ht="23.25">
      <c r="K8219" s="372"/>
    </row>
    <row r="8220" ht="23.25">
      <c r="K8220" s="372"/>
    </row>
    <row r="8221" ht="23.25">
      <c r="K8221" s="372"/>
    </row>
    <row r="8222" ht="23.25">
      <c r="K8222" s="372"/>
    </row>
    <row r="8223" ht="23.25">
      <c r="K8223" s="372"/>
    </row>
    <row r="8224" ht="23.25">
      <c r="K8224" s="372"/>
    </row>
    <row r="8225" ht="23.25">
      <c r="K8225" s="372"/>
    </row>
    <row r="8226" ht="23.25">
      <c r="K8226" s="372"/>
    </row>
    <row r="8227" ht="23.25">
      <c r="K8227" s="372"/>
    </row>
    <row r="8228" ht="23.25">
      <c r="K8228" s="372"/>
    </row>
    <row r="8229" ht="23.25">
      <c r="K8229" s="372"/>
    </row>
    <row r="8230" ht="23.25">
      <c r="K8230" s="372"/>
    </row>
    <row r="8231" ht="23.25">
      <c r="K8231" s="372"/>
    </row>
    <row r="8232" ht="23.25">
      <c r="K8232" s="372"/>
    </row>
    <row r="8233" ht="23.25">
      <c r="K8233" s="372"/>
    </row>
    <row r="8234" ht="23.25">
      <c r="K8234" s="372"/>
    </row>
    <row r="8235" ht="23.25">
      <c r="K8235" s="372"/>
    </row>
    <row r="8236" ht="23.25">
      <c r="K8236" s="372"/>
    </row>
    <row r="8237" ht="23.25">
      <c r="K8237" s="372"/>
    </row>
    <row r="8238" ht="23.25">
      <c r="K8238" s="372"/>
    </row>
    <row r="8239" ht="23.25">
      <c r="K8239" s="372"/>
    </row>
    <row r="8240" ht="23.25">
      <c r="K8240" s="372"/>
    </row>
    <row r="8241" ht="23.25">
      <c r="K8241" s="372"/>
    </row>
    <row r="8242" ht="23.25">
      <c r="K8242" s="372"/>
    </row>
    <row r="8243" ht="23.25">
      <c r="K8243" s="372"/>
    </row>
    <row r="8244" ht="23.25">
      <c r="K8244" s="372"/>
    </row>
    <row r="8245" ht="23.25">
      <c r="K8245" s="372"/>
    </row>
    <row r="8246" ht="23.25">
      <c r="K8246" s="372"/>
    </row>
    <row r="8247" ht="23.25">
      <c r="K8247" s="372"/>
    </row>
    <row r="8248" ht="23.25">
      <c r="K8248" s="372"/>
    </row>
    <row r="8249" ht="23.25">
      <c r="K8249" s="372"/>
    </row>
    <row r="8250" ht="23.25">
      <c r="K8250" s="372"/>
    </row>
    <row r="8251" ht="23.25">
      <c r="K8251" s="372"/>
    </row>
    <row r="8252" ht="23.25">
      <c r="K8252" s="372"/>
    </row>
    <row r="8253" ht="23.25">
      <c r="K8253" s="372"/>
    </row>
    <row r="8254" ht="23.25">
      <c r="K8254" s="372"/>
    </row>
    <row r="8255" ht="23.25">
      <c r="K8255" s="372"/>
    </row>
    <row r="8256" ht="23.25">
      <c r="K8256" s="372"/>
    </row>
    <row r="8257" ht="23.25">
      <c r="K8257" s="372"/>
    </row>
    <row r="8258" ht="23.25">
      <c r="K8258" s="372"/>
    </row>
    <row r="8259" ht="23.25">
      <c r="K8259" s="372"/>
    </row>
    <row r="8260" ht="23.25">
      <c r="K8260" s="372"/>
    </row>
    <row r="8261" ht="23.25">
      <c r="K8261" s="372"/>
    </row>
    <row r="8262" ht="23.25">
      <c r="K8262" s="372"/>
    </row>
    <row r="8263" ht="23.25">
      <c r="K8263" s="372"/>
    </row>
    <row r="8264" ht="23.25">
      <c r="K8264" s="372"/>
    </row>
    <row r="8265" ht="23.25">
      <c r="K8265" s="372"/>
    </row>
    <row r="8266" ht="23.25">
      <c r="K8266" s="372"/>
    </row>
    <row r="8267" ht="23.25">
      <c r="K8267" s="372"/>
    </row>
    <row r="8268" ht="23.25">
      <c r="K8268" s="372"/>
    </row>
    <row r="8269" ht="23.25">
      <c r="K8269" s="372"/>
    </row>
    <row r="8270" ht="23.25">
      <c r="K8270" s="372"/>
    </row>
    <row r="8271" ht="23.25">
      <c r="K8271" s="372"/>
    </row>
    <row r="8272" ht="23.25">
      <c r="K8272" s="372"/>
    </row>
    <row r="8273" ht="23.25">
      <c r="K8273" s="372"/>
    </row>
    <row r="8274" ht="23.25">
      <c r="K8274" s="372"/>
    </row>
    <row r="8275" ht="23.25">
      <c r="K8275" s="372"/>
    </row>
    <row r="8276" ht="23.25">
      <c r="K8276" s="372"/>
    </row>
    <row r="8277" ht="23.25">
      <c r="K8277" s="372"/>
    </row>
    <row r="8278" ht="23.25">
      <c r="K8278" s="372"/>
    </row>
    <row r="8279" ht="23.25">
      <c r="K8279" s="372"/>
    </row>
    <row r="8280" ht="23.25">
      <c r="K8280" s="372"/>
    </row>
    <row r="8281" ht="23.25">
      <c r="K8281" s="372"/>
    </row>
    <row r="8282" ht="23.25">
      <c r="K8282" s="372"/>
    </row>
    <row r="8283" ht="23.25">
      <c r="K8283" s="372"/>
    </row>
    <row r="8284" ht="23.25">
      <c r="K8284" s="372"/>
    </row>
    <row r="8285" ht="23.25">
      <c r="K8285" s="372"/>
    </row>
    <row r="8286" ht="23.25">
      <c r="K8286" s="372"/>
    </row>
    <row r="8287" ht="23.25">
      <c r="K8287" s="372"/>
    </row>
    <row r="8288" ht="23.25">
      <c r="K8288" s="372"/>
    </row>
    <row r="8289" ht="23.25">
      <c r="K8289" s="372"/>
    </row>
    <row r="8290" ht="23.25">
      <c r="K8290" s="372"/>
    </row>
    <row r="8291" ht="23.25">
      <c r="K8291" s="372"/>
    </row>
    <row r="8292" ht="23.25">
      <c r="K8292" s="372"/>
    </row>
    <row r="8293" ht="23.25">
      <c r="K8293" s="372"/>
    </row>
    <row r="8294" ht="23.25">
      <c r="K8294" s="372"/>
    </row>
    <row r="8295" ht="23.25">
      <c r="K8295" s="372"/>
    </row>
    <row r="8296" ht="23.25">
      <c r="K8296" s="372"/>
    </row>
    <row r="8297" ht="23.25">
      <c r="K8297" s="372"/>
    </row>
    <row r="8298" ht="23.25">
      <c r="K8298" s="372"/>
    </row>
    <row r="8299" ht="23.25">
      <c r="K8299" s="372"/>
    </row>
    <row r="8300" ht="23.25">
      <c r="K8300" s="372"/>
    </row>
    <row r="8301" ht="23.25">
      <c r="K8301" s="372"/>
    </row>
    <row r="8302" ht="23.25">
      <c r="K8302" s="372"/>
    </row>
    <row r="8303" ht="23.25">
      <c r="K8303" s="372"/>
    </row>
    <row r="8304" ht="23.25">
      <c r="K8304" s="372"/>
    </row>
    <row r="8305" ht="23.25">
      <c r="K8305" s="372"/>
    </row>
    <row r="8306" ht="23.25">
      <c r="K8306" s="372"/>
    </row>
    <row r="8307" ht="23.25">
      <c r="K8307" s="372"/>
    </row>
    <row r="8308" ht="23.25">
      <c r="K8308" s="372"/>
    </row>
    <row r="8309" ht="23.25">
      <c r="K8309" s="372"/>
    </row>
    <row r="8310" ht="23.25">
      <c r="K8310" s="372"/>
    </row>
    <row r="8311" ht="23.25">
      <c r="K8311" s="372"/>
    </row>
    <row r="8312" ht="23.25">
      <c r="K8312" s="372"/>
    </row>
    <row r="8313" ht="23.25">
      <c r="K8313" s="372"/>
    </row>
    <row r="8314" ht="23.25">
      <c r="K8314" s="372"/>
    </row>
    <row r="8315" ht="23.25">
      <c r="K8315" s="372"/>
    </row>
    <row r="8316" ht="23.25">
      <c r="K8316" s="372"/>
    </row>
    <row r="8317" ht="23.25">
      <c r="K8317" s="372"/>
    </row>
    <row r="8318" ht="23.25">
      <c r="K8318" s="372"/>
    </row>
    <row r="8319" ht="23.25">
      <c r="K8319" s="372"/>
    </row>
    <row r="8320" ht="23.25">
      <c r="K8320" s="372"/>
    </row>
    <row r="8321" ht="23.25">
      <c r="K8321" s="372"/>
    </row>
    <row r="8322" ht="23.25">
      <c r="K8322" s="372"/>
    </row>
    <row r="8323" ht="23.25">
      <c r="K8323" s="372"/>
    </row>
    <row r="8324" ht="23.25">
      <c r="K8324" s="372"/>
    </row>
    <row r="8325" ht="23.25">
      <c r="K8325" s="372"/>
    </row>
    <row r="8326" ht="23.25">
      <c r="K8326" s="372"/>
    </row>
    <row r="8327" ht="23.25">
      <c r="K8327" s="372"/>
    </row>
    <row r="8328" ht="23.25">
      <c r="K8328" s="372"/>
    </row>
    <row r="8329" ht="23.25">
      <c r="K8329" s="372"/>
    </row>
    <row r="8330" ht="23.25">
      <c r="K8330" s="372"/>
    </row>
    <row r="8331" ht="23.25">
      <c r="K8331" s="372"/>
    </row>
    <row r="8332" ht="23.25">
      <c r="K8332" s="372"/>
    </row>
    <row r="8333" ht="23.25">
      <c r="K8333" s="372"/>
    </row>
    <row r="8334" ht="23.25">
      <c r="K8334" s="372"/>
    </row>
    <row r="8335" ht="23.25">
      <c r="K8335" s="372"/>
    </row>
    <row r="8336" ht="23.25">
      <c r="K8336" s="372"/>
    </row>
    <row r="8337" ht="23.25">
      <c r="K8337" s="372"/>
    </row>
    <row r="8338" ht="23.25">
      <c r="K8338" s="372"/>
    </row>
    <row r="8339" ht="23.25">
      <c r="K8339" s="372"/>
    </row>
    <row r="8340" ht="23.25">
      <c r="K8340" s="372"/>
    </row>
    <row r="8341" ht="23.25">
      <c r="K8341" s="372"/>
    </row>
    <row r="8342" ht="23.25">
      <c r="K8342" s="372"/>
    </row>
    <row r="8343" ht="23.25">
      <c r="K8343" s="372"/>
    </row>
    <row r="8344" ht="23.25">
      <c r="K8344" s="372"/>
    </row>
    <row r="8345" ht="23.25">
      <c r="K8345" s="372"/>
    </row>
    <row r="8346" ht="23.25">
      <c r="K8346" s="372"/>
    </row>
    <row r="8347" ht="23.25">
      <c r="K8347" s="372"/>
    </row>
    <row r="8348" ht="23.25">
      <c r="K8348" s="372"/>
    </row>
    <row r="8349" ht="23.25">
      <c r="K8349" s="372"/>
    </row>
    <row r="8350" ht="23.25">
      <c r="K8350" s="372"/>
    </row>
    <row r="8351" ht="23.25">
      <c r="K8351" s="372"/>
    </row>
    <row r="8352" ht="23.25">
      <c r="K8352" s="372"/>
    </row>
    <row r="8353" ht="23.25">
      <c r="K8353" s="372"/>
    </row>
    <row r="8354" ht="23.25">
      <c r="K8354" s="372"/>
    </row>
    <row r="8355" ht="23.25">
      <c r="K8355" s="372"/>
    </row>
    <row r="8356" ht="23.25">
      <c r="K8356" s="372"/>
    </row>
    <row r="8357" ht="23.25">
      <c r="K8357" s="372"/>
    </row>
    <row r="8358" ht="23.25">
      <c r="K8358" s="372"/>
    </row>
    <row r="8359" ht="23.25">
      <c r="K8359" s="372"/>
    </row>
    <row r="8360" ht="23.25">
      <c r="K8360" s="372"/>
    </row>
    <row r="8361" ht="23.25">
      <c r="K8361" s="372"/>
    </row>
    <row r="8362" ht="23.25">
      <c r="K8362" s="372"/>
    </row>
    <row r="8363" ht="23.25">
      <c r="K8363" s="372"/>
    </row>
    <row r="8364" ht="23.25">
      <c r="K8364" s="372"/>
    </row>
    <row r="8365" ht="23.25">
      <c r="K8365" s="372"/>
    </row>
    <row r="8366" ht="23.25">
      <c r="K8366" s="372"/>
    </row>
    <row r="8367" ht="23.25">
      <c r="K8367" s="372"/>
    </row>
    <row r="8368" ht="23.25">
      <c r="K8368" s="372"/>
    </row>
    <row r="8369" ht="23.25">
      <c r="K8369" s="372"/>
    </row>
    <row r="8370" ht="23.25">
      <c r="K8370" s="372"/>
    </row>
    <row r="8371" ht="23.25">
      <c r="K8371" s="372"/>
    </row>
    <row r="8372" ht="23.25">
      <c r="K8372" s="372"/>
    </row>
    <row r="8373" ht="23.25">
      <c r="K8373" s="372"/>
    </row>
    <row r="8374" ht="23.25">
      <c r="K8374" s="372"/>
    </row>
    <row r="8375" ht="23.25">
      <c r="K8375" s="372"/>
    </row>
    <row r="8376" ht="23.25">
      <c r="K8376" s="372"/>
    </row>
    <row r="8377" ht="23.25">
      <c r="K8377" s="372"/>
    </row>
    <row r="8378" ht="23.25">
      <c r="K8378" s="372"/>
    </row>
    <row r="8379" ht="23.25">
      <c r="K8379" s="372"/>
    </row>
    <row r="8380" ht="23.25">
      <c r="K8380" s="372"/>
    </row>
    <row r="8381" ht="23.25">
      <c r="K8381" s="372"/>
    </row>
    <row r="8382" ht="23.25">
      <c r="K8382" s="372"/>
    </row>
    <row r="8383" ht="23.25">
      <c r="K8383" s="372"/>
    </row>
    <row r="8384" ht="23.25">
      <c r="K8384" s="372"/>
    </row>
    <row r="8385" ht="23.25">
      <c r="K8385" s="372"/>
    </row>
    <row r="8386" ht="23.25">
      <c r="K8386" s="372"/>
    </row>
    <row r="8387" ht="23.25">
      <c r="K8387" s="372"/>
    </row>
    <row r="8388" ht="23.25">
      <c r="K8388" s="372"/>
    </row>
    <row r="8389" ht="23.25">
      <c r="K8389" s="372"/>
    </row>
    <row r="8390" ht="23.25">
      <c r="K8390" s="372"/>
    </row>
    <row r="8391" ht="23.25">
      <c r="K8391" s="372"/>
    </row>
    <row r="8392" ht="23.25">
      <c r="K8392" s="372"/>
    </row>
    <row r="8393" ht="23.25">
      <c r="K8393" s="372"/>
    </row>
    <row r="8394" ht="23.25">
      <c r="K8394" s="372"/>
    </row>
    <row r="8395" ht="23.25">
      <c r="K8395" s="372"/>
    </row>
    <row r="8396" ht="23.25">
      <c r="K8396" s="372"/>
    </row>
    <row r="8397" ht="23.25">
      <c r="K8397" s="372"/>
    </row>
    <row r="8398" ht="23.25">
      <c r="K8398" s="372"/>
    </row>
    <row r="8399" ht="23.25">
      <c r="K8399" s="372"/>
    </row>
    <row r="8400" ht="23.25">
      <c r="K8400" s="372"/>
    </row>
    <row r="8401" ht="23.25">
      <c r="K8401" s="372"/>
    </row>
    <row r="8402" ht="23.25">
      <c r="K8402" s="372"/>
    </row>
    <row r="8403" ht="23.25">
      <c r="K8403" s="372"/>
    </row>
    <row r="8404" ht="23.25">
      <c r="K8404" s="372"/>
    </row>
    <row r="8405" ht="23.25">
      <c r="K8405" s="372"/>
    </row>
    <row r="8406" ht="23.25">
      <c r="K8406" s="372"/>
    </row>
    <row r="8407" ht="23.25">
      <c r="K8407" s="372"/>
    </row>
    <row r="8408" ht="23.25">
      <c r="K8408" s="372"/>
    </row>
    <row r="8409" ht="23.25">
      <c r="K8409" s="372"/>
    </row>
    <row r="8410" ht="23.25">
      <c r="K8410" s="372"/>
    </row>
    <row r="8411" ht="23.25">
      <c r="K8411" s="372"/>
    </row>
    <row r="8412" ht="23.25">
      <c r="K8412" s="372"/>
    </row>
    <row r="8413" ht="23.25">
      <c r="K8413" s="372"/>
    </row>
    <row r="8414" ht="23.25">
      <c r="K8414" s="372"/>
    </row>
    <row r="8415" ht="23.25">
      <c r="K8415" s="372"/>
    </row>
    <row r="8416" ht="23.25">
      <c r="K8416" s="372"/>
    </row>
    <row r="8417" ht="23.25">
      <c r="K8417" s="372"/>
    </row>
    <row r="8418" ht="23.25">
      <c r="K8418" s="372"/>
    </row>
    <row r="8419" ht="23.25">
      <c r="K8419" s="372"/>
    </row>
    <row r="8420" ht="23.25">
      <c r="K8420" s="372"/>
    </row>
    <row r="8421" ht="23.25">
      <c r="K8421" s="372"/>
    </row>
    <row r="8422" ht="23.25">
      <c r="K8422" s="372"/>
    </row>
    <row r="8423" ht="23.25">
      <c r="K8423" s="372"/>
    </row>
    <row r="8424" ht="23.25">
      <c r="K8424" s="372"/>
    </row>
    <row r="8425" ht="23.25">
      <c r="K8425" s="372"/>
    </row>
    <row r="8426" ht="23.25">
      <c r="K8426" s="372"/>
    </row>
    <row r="8427" ht="23.25">
      <c r="K8427" s="372"/>
    </row>
    <row r="8428" ht="23.25">
      <c r="K8428" s="372"/>
    </row>
    <row r="8429" ht="23.25">
      <c r="K8429" s="372"/>
    </row>
    <row r="8430" ht="23.25">
      <c r="K8430" s="372"/>
    </row>
    <row r="8431" ht="23.25">
      <c r="K8431" s="372"/>
    </row>
    <row r="8432" ht="23.25">
      <c r="K8432" s="372"/>
    </row>
    <row r="8433" ht="23.25">
      <c r="K8433" s="372"/>
    </row>
    <row r="8434" ht="23.25">
      <c r="K8434" s="372"/>
    </row>
    <row r="8435" ht="23.25">
      <c r="K8435" s="372"/>
    </row>
    <row r="8436" ht="23.25">
      <c r="K8436" s="372"/>
    </row>
    <row r="8437" ht="23.25">
      <c r="K8437" s="372"/>
    </row>
    <row r="8438" ht="23.25">
      <c r="K8438" s="372"/>
    </row>
    <row r="8439" ht="23.25">
      <c r="K8439" s="372"/>
    </row>
    <row r="8440" ht="23.25">
      <c r="K8440" s="372"/>
    </row>
    <row r="8441" ht="23.25">
      <c r="K8441" s="372"/>
    </row>
    <row r="8442" ht="23.25">
      <c r="K8442" s="372"/>
    </row>
    <row r="8443" ht="23.25">
      <c r="K8443" s="372"/>
    </row>
    <row r="8444" ht="23.25">
      <c r="K8444" s="372"/>
    </row>
    <row r="8445" ht="23.25">
      <c r="K8445" s="372"/>
    </row>
    <row r="8446" ht="23.25">
      <c r="K8446" s="372"/>
    </row>
    <row r="8447" ht="23.25">
      <c r="K8447" s="372"/>
    </row>
    <row r="8448" ht="23.25">
      <c r="K8448" s="372"/>
    </row>
    <row r="8449" ht="23.25">
      <c r="K8449" s="372"/>
    </row>
    <row r="8450" ht="23.25">
      <c r="K8450" s="372"/>
    </row>
    <row r="8451" ht="23.25">
      <c r="K8451" s="372"/>
    </row>
    <row r="8452" ht="23.25">
      <c r="K8452" s="372"/>
    </row>
    <row r="8453" ht="23.25">
      <c r="K8453" s="372"/>
    </row>
    <row r="8454" ht="23.25">
      <c r="K8454" s="372"/>
    </row>
    <row r="8455" ht="23.25">
      <c r="K8455" s="372"/>
    </row>
    <row r="8456" ht="23.25">
      <c r="K8456" s="372"/>
    </row>
    <row r="8457" ht="23.25">
      <c r="K8457" s="372"/>
    </row>
    <row r="8458" ht="23.25">
      <c r="K8458" s="372"/>
    </row>
    <row r="8459" ht="23.25">
      <c r="K8459" s="372"/>
    </row>
    <row r="8460" ht="23.25">
      <c r="K8460" s="372"/>
    </row>
    <row r="8461" ht="23.25">
      <c r="K8461" s="372"/>
    </row>
    <row r="8462" ht="23.25">
      <c r="K8462" s="372"/>
    </row>
    <row r="8463" ht="23.25">
      <c r="K8463" s="372"/>
    </row>
    <row r="8464" ht="23.25">
      <c r="K8464" s="372"/>
    </row>
    <row r="8465" ht="23.25">
      <c r="K8465" s="372"/>
    </row>
    <row r="8466" ht="23.25">
      <c r="K8466" s="372"/>
    </row>
    <row r="8467" ht="23.25">
      <c r="K8467" s="372"/>
    </row>
    <row r="8468" ht="23.25">
      <c r="K8468" s="372"/>
    </row>
    <row r="8469" ht="23.25">
      <c r="K8469" s="372"/>
    </row>
    <row r="8470" ht="23.25">
      <c r="K8470" s="372"/>
    </row>
    <row r="8471" ht="23.25">
      <c r="K8471" s="372"/>
    </row>
    <row r="8472" ht="23.25">
      <c r="K8472" s="372"/>
    </row>
    <row r="8473" ht="23.25">
      <c r="K8473" s="372"/>
    </row>
    <row r="8474" ht="23.25">
      <c r="K8474" s="372"/>
    </row>
    <row r="8475" ht="23.25">
      <c r="K8475" s="372"/>
    </row>
    <row r="8476" ht="23.25">
      <c r="K8476" s="372"/>
    </row>
    <row r="8477" ht="23.25">
      <c r="K8477" s="372"/>
    </row>
    <row r="8478" ht="23.25">
      <c r="K8478" s="372"/>
    </row>
    <row r="8479" ht="23.25">
      <c r="K8479" s="372"/>
    </row>
    <row r="8480" ht="23.25">
      <c r="K8480" s="372"/>
    </row>
    <row r="8481" ht="23.25">
      <c r="K8481" s="372"/>
    </row>
    <row r="8482" ht="23.25">
      <c r="K8482" s="372"/>
    </row>
    <row r="8483" ht="23.25">
      <c r="K8483" s="372"/>
    </row>
    <row r="8484" ht="23.25">
      <c r="K8484" s="372"/>
    </row>
    <row r="8485" ht="23.25">
      <c r="K8485" s="372"/>
    </row>
    <row r="8486" ht="23.25">
      <c r="K8486" s="372"/>
    </row>
    <row r="8487" ht="23.25">
      <c r="K8487" s="372"/>
    </row>
    <row r="8488" ht="23.25">
      <c r="K8488" s="372"/>
    </row>
    <row r="8489" ht="23.25">
      <c r="K8489" s="372"/>
    </row>
    <row r="8490" ht="23.25">
      <c r="K8490" s="372"/>
    </row>
    <row r="8491" ht="23.25">
      <c r="K8491" s="372"/>
    </row>
    <row r="8492" ht="23.25">
      <c r="K8492" s="372"/>
    </row>
    <row r="8493" ht="23.25">
      <c r="K8493" s="372"/>
    </row>
    <row r="8494" ht="23.25">
      <c r="K8494" s="372"/>
    </row>
    <row r="8495" ht="23.25">
      <c r="K8495" s="372"/>
    </row>
    <row r="8496" ht="23.25">
      <c r="K8496" s="372"/>
    </row>
    <row r="8497" ht="23.25">
      <c r="K8497" s="372"/>
    </row>
    <row r="8498" ht="23.25">
      <c r="K8498" s="372"/>
    </row>
    <row r="8499" ht="23.25">
      <c r="K8499" s="372"/>
    </row>
    <row r="8500" ht="23.25">
      <c r="K8500" s="372"/>
    </row>
    <row r="8501" ht="23.25">
      <c r="K8501" s="372"/>
    </row>
    <row r="8502" ht="23.25">
      <c r="K8502" s="372"/>
    </row>
    <row r="8503" ht="23.25">
      <c r="K8503" s="372"/>
    </row>
    <row r="8504" ht="23.25">
      <c r="K8504" s="372"/>
    </row>
    <row r="8505" ht="23.25">
      <c r="K8505" s="372"/>
    </row>
    <row r="8506" ht="23.25">
      <c r="K8506" s="372"/>
    </row>
    <row r="8507" ht="23.25">
      <c r="K8507" s="372"/>
    </row>
    <row r="8508" ht="23.25">
      <c r="K8508" s="372"/>
    </row>
    <row r="8509" ht="23.25">
      <c r="K8509" s="372"/>
    </row>
    <row r="8510" ht="23.25">
      <c r="K8510" s="372"/>
    </row>
    <row r="8511" ht="23.25">
      <c r="K8511" s="372"/>
    </row>
    <row r="8512" ht="23.25">
      <c r="K8512" s="372"/>
    </row>
    <row r="8513" ht="23.25">
      <c r="K8513" s="372"/>
    </row>
    <row r="8514" ht="23.25">
      <c r="K8514" s="372"/>
    </row>
    <row r="8515" ht="23.25">
      <c r="K8515" s="372"/>
    </row>
    <row r="8516" ht="23.25">
      <c r="K8516" s="372"/>
    </row>
    <row r="8517" ht="23.25">
      <c r="K8517" s="372"/>
    </row>
    <row r="8518" ht="23.25">
      <c r="K8518" s="372"/>
    </row>
    <row r="8519" ht="23.25">
      <c r="K8519" s="372"/>
    </row>
    <row r="8520" ht="23.25">
      <c r="K8520" s="372"/>
    </row>
    <row r="8521" ht="23.25">
      <c r="K8521" s="372"/>
    </row>
    <row r="8522" ht="23.25">
      <c r="K8522" s="372"/>
    </row>
    <row r="8523" ht="23.25">
      <c r="K8523" s="372"/>
    </row>
    <row r="8524" ht="23.25">
      <c r="K8524" s="372"/>
    </row>
    <row r="8525" ht="23.25">
      <c r="K8525" s="372"/>
    </row>
    <row r="8526" ht="23.25">
      <c r="K8526" s="372"/>
    </row>
    <row r="8527" ht="23.25">
      <c r="K8527" s="372"/>
    </row>
    <row r="8528" ht="23.25">
      <c r="K8528" s="372"/>
    </row>
    <row r="8529" ht="23.25">
      <c r="K8529" s="372"/>
    </row>
    <row r="8530" ht="23.25">
      <c r="K8530" s="372"/>
    </row>
    <row r="8531" ht="23.25">
      <c r="K8531" s="372"/>
    </row>
    <row r="8532" ht="23.25">
      <c r="K8532" s="372"/>
    </row>
    <row r="8533" ht="23.25">
      <c r="K8533" s="372"/>
    </row>
    <row r="8534" ht="23.25">
      <c r="K8534" s="372"/>
    </row>
    <row r="8535" ht="23.25">
      <c r="K8535" s="372"/>
    </row>
    <row r="8536" ht="23.25">
      <c r="K8536" s="372"/>
    </row>
    <row r="8537" ht="23.25">
      <c r="K8537" s="372"/>
    </row>
    <row r="8538" ht="23.25">
      <c r="K8538" s="372"/>
    </row>
    <row r="8539" ht="23.25">
      <c r="K8539" s="372"/>
    </row>
    <row r="8540" ht="23.25">
      <c r="K8540" s="372"/>
    </row>
    <row r="8541" ht="23.25">
      <c r="K8541" s="372"/>
    </row>
    <row r="8542" ht="23.25">
      <c r="K8542" s="372"/>
    </row>
    <row r="8543" ht="23.25">
      <c r="K8543" s="372"/>
    </row>
    <row r="8544" ht="23.25">
      <c r="K8544" s="372"/>
    </row>
    <row r="8545" ht="23.25">
      <c r="K8545" s="372"/>
    </row>
    <row r="8546" ht="23.25">
      <c r="K8546" s="372"/>
    </row>
    <row r="8547" ht="23.25">
      <c r="K8547" s="372"/>
    </row>
    <row r="8548" ht="23.25">
      <c r="K8548" s="372"/>
    </row>
    <row r="8549" ht="23.25">
      <c r="K8549" s="372"/>
    </row>
    <row r="8550" ht="23.25">
      <c r="K8550" s="372"/>
    </row>
    <row r="8551" ht="23.25">
      <c r="K8551" s="372"/>
    </row>
    <row r="8552" ht="23.25">
      <c r="K8552" s="372"/>
    </row>
    <row r="8553" ht="23.25">
      <c r="K8553" s="372"/>
    </row>
    <row r="8554" ht="23.25">
      <c r="K8554" s="372"/>
    </row>
    <row r="8555" ht="23.25">
      <c r="K8555" s="372"/>
    </row>
    <row r="8556" ht="23.25">
      <c r="K8556" s="372"/>
    </row>
    <row r="8557" ht="23.25">
      <c r="K8557" s="372"/>
    </row>
    <row r="8558" ht="23.25">
      <c r="K8558" s="372"/>
    </row>
    <row r="8559" ht="23.25">
      <c r="K8559" s="372"/>
    </row>
    <row r="8560" ht="23.25">
      <c r="K8560" s="372"/>
    </row>
    <row r="8561" ht="23.25">
      <c r="K8561" s="372"/>
    </row>
    <row r="8562" ht="23.25">
      <c r="K8562" s="372"/>
    </row>
    <row r="8563" ht="23.25">
      <c r="K8563" s="372"/>
    </row>
    <row r="8564" ht="23.25">
      <c r="K8564" s="372"/>
    </row>
    <row r="8565" ht="23.25">
      <c r="K8565" s="372"/>
    </row>
    <row r="8566" ht="23.25">
      <c r="K8566" s="372"/>
    </row>
    <row r="8567" ht="23.25">
      <c r="K8567" s="372"/>
    </row>
    <row r="8568" ht="23.25">
      <c r="K8568" s="372"/>
    </row>
    <row r="8569" ht="23.25">
      <c r="K8569" s="372"/>
    </row>
    <row r="8570" ht="23.25">
      <c r="K8570" s="372"/>
    </row>
    <row r="8571" ht="23.25">
      <c r="K8571" s="372"/>
    </row>
    <row r="8572" ht="23.25">
      <c r="K8572" s="372"/>
    </row>
    <row r="8573" ht="23.25">
      <c r="K8573" s="372"/>
    </row>
    <row r="8574" ht="23.25">
      <c r="K8574" s="372"/>
    </row>
    <row r="8575" ht="23.25">
      <c r="K8575" s="372"/>
    </row>
    <row r="8576" ht="23.25">
      <c r="K8576" s="372"/>
    </row>
    <row r="8577" ht="23.25">
      <c r="K8577" s="372"/>
    </row>
    <row r="8578" ht="23.25">
      <c r="K8578" s="372"/>
    </row>
    <row r="8579" ht="23.25">
      <c r="K8579" s="372"/>
    </row>
    <row r="8580" ht="23.25">
      <c r="K8580" s="372"/>
    </row>
    <row r="8581" ht="23.25">
      <c r="K8581" s="372"/>
    </row>
    <row r="8582" ht="23.25">
      <c r="K8582" s="372"/>
    </row>
    <row r="8583" ht="23.25">
      <c r="K8583" s="372"/>
    </row>
    <row r="8584" ht="23.25">
      <c r="K8584" s="372"/>
    </row>
    <row r="8585" ht="23.25">
      <c r="K8585" s="372"/>
    </row>
    <row r="8586" ht="23.25">
      <c r="K8586" s="372"/>
    </row>
    <row r="8587" ht="23.25">
      <c r="K8587" s="372"/>
    </row>
    <row r="8588" ht="23.25">
      <c r="K8588" s="372"/>
    </row>
    <row r="8589" ht="23.25">
      <c r="K8589" s="372"/>
    </row>
    <row r="8590" ht="23.25">
      <c r="K8590" s="372"/>
    </row>
    <row r="8591" ht="23.25">
      <c r="K8591" s="372"/>
    </row>
    <row r="8592" ht="23.25">
      <c r="K8592" s="372"/>
    </row>
    <row r="8593" ht="23.25">
      <c r="K8593" s="372"/>
    </row>
    <row r="8594" ht="23.25">
      <c r="K8594" s="372"/>
    </row>
    <row r="8595" ht="23.25">
      <c r="K8595" s="372"/>
    </row>
    <row r="8596" ht="23.25">
      <c r="K8596" s="372"/>
    </row>
    <row r="8597" ht="23.25">
      <c r="K8597" s="372"/>
    </row>
    <row r="8598" ht="23.25">
      <c r="K8598" s="372"/>
    </row>
    <row r="8599" ht="23.25">
      <c r="K8599" s="372"/>
    </row>
    <row r="8600" ht="23.25">
      <c r="K8600" s="372"/>
    </row>
    <row r="8601" ht="23.25">
      <c r="K8601" s="372"/>
    </row>
    <row r="8602" ht="23.25">
      <c r="K8602" s="372"/>
    </row>
    <row r="8603" ht="23.25">
      <c r="K8603" s="372"/>
    </row>
    <row r="8604" ht="23.25">
      <c r="K8604" s="372"/>
    </row>
    <row r="8605" ht="23.25">
      <c r="K8605" s="372"/>
    </row>
    <row r="8606" ht="23.25">
      <c r="K8606" s="372"/>
    </row>
    <row r="8607" ht="23.25">
      <c r="K8607" s="372"/>
    </row>
    <row r="8608" ht="23.25">
      <c r="K8608" s="372"/>
    </row>
    <row r="8609" ht="23.25">
      <c r="K8609" s="372"/>
    </row>
    <row r="8610" ht="23.25">
      <c r="K8610" s="372"/>
    </row>
    <row r="8611" ht="23.25">
      <c r="K8611" s="372"/>
    </row>
    <row r="8612" ht="23.25">
      <c r="K8612" s="372"/>
    </row>
    <row r="8613" ht="23.25">
      <c r="K8613" s="372"/>
    </row>
    <row r="8614" ht="23.25">
      <c r="K8614" s="372"/>
    </row>
    <row r="8615" ht="23.25">
      <c r="K8615" s="372"/>
    </row>
    <row r="8616" ht="23.25">
      <c r="K8616" s="372"/>
    </row>
    <row r="8617" ht="23.25">
      <c r="K8617" s="372"/>
    </row>
    <row r="8618" ht="23.25">
      <c r="K8618" s="372"/>
    </row>
    <row r="8619" ht="23.25">
      <c r="K8619" s="372"/>
    </row>
    <row r="8620" ht="23.25">
      <c r="K8620" s="372"/>
    </row>
    <row r="8621" ht="23.25">
      <c r="K8621" s="372"/>
    </row>
    <row r="8622" ht="23.25">
      <c r="K8622" s="372"/>
    </row>
    <row r="8623" ht="23.25">
      <c r="K8623" s="372"/>
    </row>
    <row r="8624" ht="23.25">
      <c r="K8624" s="372"/>
    </row>
    <row r="8625" ht="23.25">
      <c r="K8625" s="372"/>
    </row>
    <row r="8626" ht="23.25">
      <c r="K8626" s="372"/>
    </row>
    <row r="8627" ht="23.25">
      <c r="K8627" s="372"/>
    </row>
    <row r="8628" ht="23.25">
      <c r="K8628" s="372"/>
    </row>
    <row r="8629" ht="23.25">
      <c r="K8629" s="372"/>
    </row>
    <row r="8630" ht="23.25">
      <c r="K8630" s="372"/>
    </row>
    <row r="8631" ht="23.25">
      <c r="K8631" s="372"/>
    </row>
    <row r="8632" ht="23.25">
      <c r="K8632" s="372"/>
    </row>
    <row r="8633" ht="23.25">
      <c r="K8633" s="372"/>
    </row>
    <row r="8634" ht="23.25">
      <c r="K8634" s="372"/>
    </row>
    <row r="8635" ht="23.25">
      <c r="K8635" s="372"/>
    </row>
    <row r="8636" ht="23.25">
      <c r="K8636" s="372"/>
    </row>
    <row r="8637" ht="23.25">
      <c r="K8637" s="372"/>
    </row>
    <row r="8638" ht="23.25">
      <c r="K8638" s="372"/>
    </row>
    <row r="8639" ht="23.25">
      <c r="K8639" s="372"/>
    </row>
    <row r="8640" ht="23.25">
      <c r="K8640" s="372"/>
    </row>
    <row r="8641" ht="23.25">
      <c r="K8641" s="372"/>
    </row>
    <row r="8642" ht="23.25">
      <c r="K8642" s="372"/>
    </row>
    <row r="8643" ht="23.25">
      <c r="K8643" s="372"/>
    </row>
    <row r="8644" ht="23.25">
      <c r="K8644" s="372"/>
    </row>
    <row r="8645" ht="23.25">
      <c r="K8645" s="372"/>
    </row>
    <row r="8646" ht="23.25">
      <c r="K8646" s="372"/>
    </row>
    <row r="8647" ht="23.25">
      <c r="K8647" s="372"/>
    </row>
    <row r="8648" ht="23.25">
      <c r="K8648" s="372"/>
    </row>
    <row r="8649" ht="23.25">
      <c r="K8649" s="372"/>
    </row>
    <row r="8650" ht="23.25">
      <c r="K8650" s="372"/>
    </row>
    <row r="8651" ht="23.25">
      <c r="K8651" s="372"/>
    </row>
    <row r="8652" ht="23.25">
      <c r="K8652" s="372"/>
    </row>
    <row r="8653" ht="23.25">
      <c r="K8653" s="372"/>
    </row>
    <row r="8654" ht="23.25">
      <c r="K8654" s="372"/>
    </row>
    <row r="8655" ht="23.25">
      <c r="K8655" s="372"/>
    </row>
    <row r="8656" ht="23.25">
      <c r="K8656" s="372"/>
    </row>
    <row r="8657" ht="23.25">
      <c r="K8657" s="372"/>
    </row>
    <row r="8658" ht="23.25">
      <c r="K8658" s="372"/>
    </row>
    <row r="8659" ht="23.25">
      <c r="K8659" s="372"/>
    </row>
    <row r="8660" ht="23.25">
      <c r="K8660" s="372"/>
    </row>
    <row r="8661" ht="23.25">
      <c r="K8661" s="372"/>
    </row>
    <row r="8662" ht="23.25">
      <c r="K8662" s="372"/>
    </row>
    <row r="8663" ht="23.25">
      <c r="K8663" s="372"/>
    </row>
    <row r="8664" ht="23.25">
      <c r="K8664" s="372"/>
    </row>
    <row r="8665" ht="23.25">
      <c r="K8665" s="372"/>
    </row>
    <row r="8666" ht="23.25">
      <c r="K8666" s="372"/>
    </row>
    <row r="8667" ht="23.25">
      <c r="K8667" s="372"/>
    </row>
    <row r="8668" ht="23.25">
      <c r="K8668" s="372"/>
    </row>
    <row r="8669" ht="23.25">
      <c r="K8669" s="372"/>
    </row>
    <row r="8670" ht="23.25">
      <c r="K8670" s="372"/>
    </row>
    <row r="8671" ht="23.25">
      <c r="K8671" s="372"/>
    </row>
    <row r="8672" ht="23.25">
      <c r="K8672" s="372"/>
    </row>
    <row r="8673" ht="23.25">
      <c r="K8673" s="372"/>
    </row>
    <row r="8674" ht="23.25">
      <c r="K8674" s="372"/>
    </row>
    <row r="8675" ht="23.25">
      <c r="K8675" s="372"/>
    </row>
    <row r="8676" ht="23.25">
      <c r="K8676" s="372"/>
    </row>
    <row r="8677" ht="23.25">
      <c r="K8677" s="372"/>
    </row>
    <row r="8678" ht="23.25">
      <c r="K8678" s="372"/>
    </row>
    <row r="8679" ht="23.25">
      <c r="K8679" s="372"/>
    </row>
    <row r="8680" ht="23.25">
      <c r="K8680" s="372"/>
    </row>
    <row r="8681" ht="23.25">
      <c r="K8681" s="372"/>
    </row>
    <row r="8682" ht="23.25">
      <c r="K8682" s="372"/>
    </row>
    <row r="8683" ht="23.25">
      <c r="K8683" s="372"/>
    </row>
    <row r="8684" ht="23.25">
      <c r="K8684" s="372"/>
    </row>
    <row r="8685" ht="23.25">
      <c r="K8685" s="372"/>
    </row>
    <row r="8686" ht="23.25">
      <c r="K8686" s="372"/>
    </row>
    <row r="8687" ht="23.25">
      <c r="K8687" s="372"/>
    </row>
    <row r="8688" ht="23.25">
      <c r="K8688" s="372"/>
    </row>
    <row r="8689" ht="23.25">
      <c r="K8689" s="372"/>
    </row>
    <row r="8690" ht="23.25">
      <c r="K8690" s="372"/>
    </row>
    <row r="8691" ht="23.25">
      <c r="K8691" s="372"/>
    </row>
    <row r="8692" ht="23.25">
      <c r="K8692" s="372"/>
    </row>
    <row r="8693" ht="23.25">
      <c r="K8693" s="372"/>
    </row>
    <row r="8694" ht="23.25">
      <c r="K8694" s="372"/>
    </row>
    <row r="8695" ht="23.25">
      <c r="K8695" s="372"/>
    </row>
    <row r="8696" ht="23.25">
      <c r="K8696" s="372"/>
    </row>
    <row r="8697" ht="23.25">
      <c r="K8697" s="372"/>
    </row>
    <row r="8698" ht="23.25">
      <c r="K8698" s="372"/>
    </row>
    <row r="8699" ht="23.25">
      <c r="K8699" s="372"/>
    </row>
    <row r="8700" ht="23.25">
      <c r="K8700" s="372"/>
    </row>
    <row r="8701" ht="23.25">
      <c r="K8701" s="372"/>
    </row>
    <row r="8702" ht="23.25">
      <c r="K8702" s="372"/>
    </row>
    <row r="8703" ht="23.25">
      <c r="K8703" s="372"/>
    </row>
    <row r="8704" ht="23.25">
      <c r="K8704" s="372"/>
    </row>
    <row r="8705" ht="23.25">
      <c r="K8705" s="372"/>
    </row>
    <row r="8706" ht="23.25">
      <c r="K8706" s="372"/>
    </row>
    <row r="8707" ht="23.25">
      <c r="K8707" s="372"/>
    </row>
    <row r="8708" ht="23.25">
      <c r="K8708" s="372"/>
    </row>
    <row r="8709" ht="23.25">
      <c r="K8709" s="372"/>
    </row>
    <row r="8710" ht="23.25">
      <c r="K8710" s="372"/>
    </row>
    <row r="8711" ht="23.25">
      <c r="K8711" s="372"/>
    </row>
    <row r="8712" ht="23.25">
      <c r="K8712" s="372"/>
    </row>
    <row r="8713" ht="23.25">
      <c r="K8713" s="372"/>
    </row>
    <row r="8714" ht="23.25">
      <c r="K8714" s="372"/>
    </row>
    <row r="8715" ht="23.25">
      <c r="K8715" s="372"/>
    </row>
    <row r="8716" ht="23.25">
      <c r="K8716" s="372"/>
    </row>
    <row r="8717" ht="23.25">
      <c r="K8717" s="372"/>
    </row>
    <row r="8718" ht="23.25">
      <c r="K8718" s="372"/>
    </row>
    <row r="8719" ht="23.25">
      <c r="K8719" s="372"/>
    </row>
    <row r="8720" ht="23.25">
      <c r="K8720" s="372"/>
    </row>
    <row r="8721" ht="23.25">
      <c r="K8721" s="372"/>
    </row>
    <row r="8722" ht="23.25">
      <c r="K8722" s="372"/>
    </row>
    <row r="8723" ht="23.25">
      <c r="K8723" s="372"/>
    </row>
    <row r="8724" ht="23.25">
      <c r="K8724" s="372"/>
    </row>
    <row r="8725" ht="23.25">
      <c r="K8725" s="372"/>
    </row>
    <row r="8726" ht="23.25">
      <c r="K8726" s="372"/>
    </row>
    <row r="8727" ht="23.25">
      <c r="K8727" s="372"/>
    </row>
    <row r="8728" ht="23.25">
      <c r="K8728" s="372"/>
    </row>
    <row r="8729" ht="23.25">
      <c r="K8729" s="372"/>
    </row>
    <row r="8730" ht="23.25">
      <c r="K8730" s="372"/>
    </row>
    <row r="8731" ht="23.25">
      <c r="K8731" s="372"/>
    </row>
    <row r="8732" ht="23.25">
      <c r="K8732" s="372"/>
    </row>
    <row r="8733" ht="23.25">
      <c r="K8733" s="372"/>
    </row>
    <row r="8734" ht="23.25">
      <c r="K8734" s="372"/>
    </row>
    <row r="8735" ht="23.25">
      <c r="K8735" s="372"/>
    </row>
    <row r="8736" ht="23.25">
      <c r="K8736" s="372"/>
    </row>
    <row r="8737" ht="23.25">
      <c r="K8737" s="372"/>
    </row>
    <row r="8738" ht="23.25">
      <c r="K8738" s="372"/>
    </row>
    <row r="8739" ht="23.25">
      <c r="K8739" s="372"/>
    </row>
    <row r="8740" ht="23.25">
      <c r="K8740" s="372"/>
    </row>
    <row r="8741" ht="23.25">
      <c r="K8741" s="372"/>
    </row>
    <row r="8742" ht="23.25">
      <c r="K8742" s="372"/>
    </row>
    <row r="8743" ht="23.25">
      <c r="K8743" s="372"/>
    </row>
    <row r="8744" ht="23.25">
      <c r="K8744" s="372"/>
    </row>
    <row r="8745" ht="23.25">
      <c r="K8745" s="372"/>
    </row>
    <row r="8746" ht="23.25">
      <c r="K8746" s="372"/>
    </row>
    <row r="8747" ht="23.25">
      <c r="K8747" s="372"/>
    </row>
    <row r="8748" ht="23.25">
      <c r="K8748" s="372"/>
    </row>
    <row r="8749" ht="23.25">
      <c r="K8749" s="372"/>
    </row>
    <row r="8750" ht="23.25">
      <c r="K8750" s="372"/>
    </row>
    <row r="8751" ht="23.25">
      <c r="K8751" s="372"/>
    </row>
    <row r="8752" ht="23.25">
      <c r="K8752" s="372"/>
    </row>
    <row r="8753" ht="23.25">
      <c r="K8753" s="372"/>
    </row>
    <row r="8754" ht="23.25">
      <c r="K8754" s="372"/>
    </row>
    <row r="8755" ht="23.25">
      <c r="K8755" s="372"/>
    </row>
    <row r="8756" ht="23.25">
      <c r="K8756" s="372"/>
    </row>
    <row r="8757" ht="23.25">
      <c r="K8757" s="372"/>
    </row>
    <row r="8758" ht="23.25">
      <c r="K8758" s="372"/>
    </row>
    <row r="8759" ht="23.25">
      <c r="K8759" s="372"/>
    </row>
    <row r="8760" ht="23.25">
      <c r="K8760" s="372"/>
    </row>
    <row r="8761" ht="23.25">
      <c r="K8761" s="372"/>
    </row>
    <row r="8762" ht="23.25">
      <c r="K8762" s="372"/>
    </row>
    <row r="8763" ht="23.25">
      <c r="K8763" s="372"/>
    </row>
    <row r="8764" ht="23.25">
      <c r="K8764" s="372"/>
    </row>
    <row r="8765" ht="23.25">
      <c r="K8765" s="372"/>
    </row>
    <row r="8766" ht="23.25">
      <c r="K8766" s="372"/>
    </row>
    <row r="8767" ht="23.25">
      <c r="K8767" s="372"/>
    </row>
    <row r="8768" ht="23.25">
      <c r="K8768" s="372"/>
    </row>
    <row r="8769" ht="23.25">
      <c r="K8769" s="372"/>
    </row>
    <row r="8770" ht="23.25">
      <c r="K8770" s="372"/>
    </row>
    <row r="8771" ht="23.25">
      <c r="K8771" s="372"/>
    </row>
    <row r="8772" ht="23.25">
      <c r="K8772" s="372"/>
    </row>
    <row r="8773" ht="23.25">
      <c r="K8773" s="372"/>
    </row>
    <row r="8774" ht="23.25">
      <c r="K8774" s="372"/>
    </row>
    <row r="8775" ht="23.25">
      <c r="K8775" s="372"/>
    </row>
    <row r="8776" ht="23.25">
      <c r="K8776" s="372"/>
    </row>
    <row r="8777" ht="23.25">
      <c r="K8777" s="372"/>
    </row>
    <row r="8778" ht="23.25">
      <c r="K8778" s="372"/>
    </row>
    <row r="8779" ht="23.25">
      <c r="K8779" s="372"/>
    </row>
    <row r="8780" ht="23.25">
      <c r="K8780" s="372"/>
    </row>
    <row r="8781" ht="23.25">
      <c r="K8781" s="372"/>
    </row>
    <row r="8782" ht="23.25">
      <c r="K8782" s="372"/>
    </row>
    <row r="8783" ht="23.25">
      <c r="K8783" s="372"/>
    </row>
    <row r="8784" ht="23.25">
      <c r="K8784" s="372"/>
    </row>
    <row r="8785" ht="23.25">
      <c r="K8785" s="372"/>
    </row>
    <row r="8786" ht="23.25">
      <c r="K8786" s="372"/>
    </row>
    <row r="8787" ht="23.25">
      <c r="K8787" s="372"/>
    </row>
    <row r="8788" ht="23.25">
      <c r="K8788" s="372"/>
    </row>
    <row r="8789" ht="23.25">
      <c r="K8789" s="372"/>
    </row>
    <row r="8790" ht="23.25">
      <c r="K8790" s="372"/>
    </row>
    <row r="8791" ht="23.25">
      <c r="K8791" s="372"/>
    </row>
    <row r="8792" ht="23.25">
      <c r="K8792" s="372"/>
    </row>
    <row r="8793" ht="23.25">
      <c r="K8793" s="372"/>
    </row>
    <row r="8794" ht="23.25">
      <c r="K8794" s="372"/>
    </row>
    <row r="8795" ht="23.25">
      <c r="K8795" s="372"/>
    </row>
    <row r="8796" ht="23.25">
      <c r="K8796" s="372"/>
    </row>
    <row r="8797" ht="23.25">
      <c r="K8797" s="372"/>
    </row>
    <row r="8798" ht="23.25">
      <c r="K8798" s="372"/>
    </row>
    <row r="8799" ht="23.25">
      <c r="K8799" s="372"/>
    </row>
    <row r="8800" ht="23.25">
      <c r="K8800" s="372"/>
    </row>
    <row r="8801" ht="23.25">
      <c r="K8801" s="372"/>
    </row>
    <row r="8802" ht="23.25">
      <c r="K8802" s="372"/>
    </row>
    <row r="8803" ht="23.25">
      <c r="K8803" s="372"/>
    </row>
    <row r="8804" ht="23.25">
      <c r="K8804" s="372"/>
    </row>
    <row r="8805" ht="23.25">
      <c r="K8805" s="372"/>
    </row>
    <row r="8806" ht="23.25">
      <c r="K8806" s="372"/>
    </row>
    <row r="8807" ht="23.25">
      <c r="K8807" s="372"/>
    </row>
    <row r="8808" ht="23.25">
      <c r="K8808" s="372"/>
    </row>
    <row r="8809" ht="23.25">
      <c r="K8809" s="372"/>
    </row>
    <row r="8810" ht="23.25">
      <c r="K8810" s="372"/>
    </row>
    <row r="8811" ht="23.25">
      <c r="K8811" s="372"/>
    </row>
    <row r="8812" ht="23.25">
      <c r="K8812" s="372"/>
    </row>
    <row r="8813" ht="23.25">
      <c r="K8813" s="372"/>
    </row>
    <row r="8814" ht="23.25">
      <c r="K8814" s="372"/>
    </row>
    <row r="8815" ht="23.25">
      <c r="K8815" s="372"/>
    </row>
    <row r="8816" ht="23.25">
      <c r="K8816" s="372"/>
    </row>
    <row r="8817" ht="23.25">
      <c r="K8817" s="372"/>
    </row>
    <row r="8818" ht="23.25">
      <c r="K8818" s="372"/>
    </row>
    <row r="8819" ht="23.25">
      <c r="K8819" s="372"/>
    </row>
    <row r="8820" ht="23.25">
      <c r="K8820" s="372"/>
    </row>
    <row r="8821" ht="23.25">
      <c r="K8821" s="372"/>
    </row>
    <row r="8822" ht="23.25">
      <c r="K8822" s="372"/>
    </row>
    <row r="8823" ht="23.25">
      <c r="K8823" s="372"/>
    </row>
    <row r="8824" ht="23.25">
      <c r="K8824" s="372"/>
    </row>
    <row r="8825" ht="23.25">
      <c r="K8825" s="372"/>
    </row>
    <row r="8826" ht="23.25">
      <c r="K8826" s="372"/>
    </row>
    <row r="8827" ht="23.25">
      <c r="K8827" s="372"/>
    </row>
    <row r="8828" ht="23.25">
      <c r="K8828" s="372"/>
    </row>
    <row r="8829" ht="23.25">
      <c r="K8829" s="372"/>
    </row>
    <row r="8830" ht="23.25">
      <c r="K8830" s="372"/>
    </row>
    <row r="8831" ht="23.25">
      <c r="K8831" s="372"/>
    </row>
    <row r="8832" ht="23.25">
      <c r="K8832" s="372"/>
    </row>
    <row r="8833" ht="23.25">
      <c r="K8833" s="372"/>
    </row>
    <row r="8834" ht="23.25">
      <c r="K8834" s="372"/>
    </row>
    <row r="8835" ht="23.25">
      <c r="K8835" s="372"/>
    </row>
    <row r="8836" ht="23.25">
      <c r="K8836" s="372"/>
    </row>
    <row r="8837" ht="23.25">
      <c r="K8837" s="372"/>
    </row>
    <row r="8838" ht="23.25">
      <c r="K8838" s="372"/>
    </row>
    <row r="8839" ht="23.25">
      <c r="K8839" s="372"/>
    </row>
    <row r="8840" ht="23.25">
      <c r="K8840" s="372"/>
    </row>
    <row r="8841" ht="23.25">
      <c r="K8841" s="372"/>
    </row>
    <row r="8842" ht="23.25">
      <c r="K8842" s="372"/>
    </row>
    <row r="8843" ht="23.25">
      <c r="K8843" s="372"/>
    </row>
    <row r="8844" ht="23.25">
      <c r="K8844" s="372"/>
    </row>
    <row r="8845" ht="23.25">
      <c r="K8845" s="372"/>
    </row>
    <row r="8846" ht="23.25">
      <c r="K8846" s="372"/>
    </row>
    <row r="8847" ht="23.25">
      <c r="K8847" s="372"/>
    </row>
    <row r="8848" ht="23.25">
      <c r="K8848" s="372"/>
    </row>
    <row r="8849" ht="23.25">
      <c r="K8849" s="372"/>
    </row>
    <row r="8850" ht="23.25">
      <c r="K8850" s="372"/>
    </row>
    <row r="8851" ht="23.25">
      <c r="K8851" s="372"/>
    </row>
    <row r="8852" ht="23.25">
      <c r="K8852" s="372"/>
    </row>
    <row r="8853" ht="23.25">
      <c r="K8853" s="372"/>
    </row>
    <row r="8854" ht="23.25">
      <c r="K8854" s="372"/>
    </row>
    <row r="8855" ht="23.25">
      <c r="K8855" s="372"/>
    </row>
    <row r="8856" ht="23.25">
      <c r="K8856" s="372"/>
    </row>
    <row r="8857" ht="23.25">
      <c r="K8857" s="372"/>
    </row>
    <row r="8858" ht="23.25">
      <c r="K8858" s="372"/>
    </row>
    <row r="8859" ht="23.25">
      <c r="K8859" s="372"/>
    </row>
    <row r="8860" ht="23.25">
      <c r="K8860" s="372"/>
    </row>
    <row r="8861" ht="23.25">
      <c r="K8861" s="372"/>
    </row>
    <row r="8862" ht="23.25">
      <c r="K8862" s="372"/>
    </row>
    <row r="8863" ht="23.25">
      <c r="K8863" s="372"/>
    </row>
    <row r="8864" ht="23.25">
      <c r="K8864" s="372"/>
    </row>
    <row r="8865" ht="23.25">
      <c r="K8865" s="372"/>
    </row>
    <row r="8866" ht="23.25">
      <c r="K8866" s="372"/>
    </row>
    <row r="8867" ht="23.25">
      <c r="K8867" s="372"/>
    </row>
    <row r="8868" ht="23.25">
      <c r="K8868" s="372"/>
    </row>
    <row r="8869" ht="23.25">
      <c r="K8869" s="372"/>
    </row>
    <row r="8870" ht="23.25">
      <c r="K8870" s="372"/>
    </row>
    <row r="8871" ht="23.25">
      <c r="K8871" s="372"/>
    </row>
    <row r="8872" ht="23.25">
      <c r="K8872" s="372"/>
    </row>
    <row r="8873" ht="23.25">
      <c r="K8873" s="372"/>
    </row>
    <row r="8874" ht="23.25">
      <c r="K8874" s="372"/>
    </row>
    <row r="8875" ht="23.25">
      <c r="K8875" s="372"/>
    </row>
    <row r="8876" ht="23.25">
      <c r="K8876" s="372"/>
    </row>
    <row r="8877" ht="23.25">
      <c r="K8877" s="372"/>
    </row>
    <row r="8878" ht="23.25">
      <c r="K8878" s="372"/>
    </row>
    <row r="8879" ht="23.25">
      <c r="K8879" s="372"/>
    </row>
    <row r="8880" ht="23.25">
      <c r="K8880" s="372"/>
    </row>
    <row r="8881" ht="23.25">
      <c r="K8881" s="372"/>
    </row>
    <row r="8882" ht="23.25">
      <c r="K8882" s="372"/>
    </row>
    <row r="8883" ht="23.25">
      <c r="K8883" s="372"/>
    </row>
    <row r="8884" ht="23.25">
      <c r="K8884" s="372"/>
    </row>
    <row r="8885" ht="23.25">
      <c r="K8885" s="372"/>
    </row>
    <row r="8886" ht="23.25">
      <c r="K8886" s="372"/>
    </row>
    <row r="8887" ht="23.25">
      <c r="K8887" s="372"/>
    </row>
    <row r="8888" ht="23.25">
      <c r="K8888" s="372"/>
    </row>
    <row r="8889" ht="23.25">
      <c r="K8889" s="372"/>
    </row>
    <row r="8890" ht="23.25">
      <c r="K8890" s="372"/>
    </row>
    <row r="8891" ht="23.25">
      <c r="K8891" s="372"/>
    </row>
    <row r="8892" ht="23.25">
      <c r="K8892" s="372"/>
    </row>
    <row r="8893" ht="23.25">
      <c r="K8893" s="372"/>
    </row>
    <row r="8894" ht="23.25">
      <c r="K8894" s="372"/>
    </row>
    <row r="8895" ht="23.25">
      <c r="K8895" s="372"/>
    </row>
    <row r="8896" ht="23.25">
      <c r="K8896" s="372"/>
    </row>
    <row r="8897" ht="23.25">
      <c r="K8897" s="372"/>
    </row>
    <row r="8898" ht="23.25">
      <c r="K8898" s="372"/>
    </row>
    <row r="8899" ht="23.25">
      <c r="K8899" s="372"/>
    </row>
    <row r="8900" ht="23.25">
      <c r="K8900" s="372"/>
    </row>
    <row r="8901" ht="23.25">
      <c r="K8901" s="372"/>
    </row>
    <row r="8902" ht="23.25">
      <c r="K8902" s="372"/>
    </row>
    <row r="8903" ht="23.25">
      <c r="K8903" s="372"/>
    </row>
    <row r="8904" ht="23.25">
      <c r="K8904" s="372"/>
    </row>
    <row r="8905" ht="23.25">
      <c r="K8905" s="372"/>
    </row>
    <row r="8906" ht="23.25">
      <c r="K8906" s="372"/>
    </row>
    <row r="8907" ht="23.25">
      <c r="K8907" s="372"/>
    </row>
    <row r="8908" ht="23.25">
      <c r="K8908" s="372"/>
    </row>
    <row r="8909" ht="23.25">
      <c r="K8909" s="372"/>
    </row>
    <row r="8910" ht="23.25">
      <c r="K8910" s="372"/>
    </row>
    <row r="8911" ht="23.25">
      <c r="K8911" s="372"/>
    </row>
    <row r="8912" ht="23.25">
      <c r="K8912" s="372"/>
    </row>
    <row r="8913" ht="23.25">
      <c r="K8913" s="372"/>
    </row>
    <row r="8914" ht="23.25">
      <c r="K8914" s="372"/>
    </row>
    <row r="8915" ht="23.25">
      <c r="K8915" s="372"/>
    </row>
    <row r="8916" ht="23.25">
      <c r="K8916" s="372"/>
    </row>
    <row r="8917" ht="23.25">
      <c r="K8917" s="372"/>
    </row>
    <row r="8918" ht="23.25">
      <c r="K8918" s="372"/>
    </row>
    <row r="8919" ht="23.25">
      <c r="K8919" s="372"/>
    </row>
    <row r="8920" ht="23.25">
      <c r="K8920" s="372"/>
    </row>
    <row r="8921" ht="23.25">
      <c r="K8921" s="372"/>
    </row>
    <row r="8922" ht="23.25">
      <c r="K8922" s="372"/>
    </row>
    <row r="8923" ht="23.25">
      <c r="K8923" s="372"/>
    </row>
    <row r="8924" ht="23.25">
      <c r="K8924" s="372"/>
    </row>
    <row r="8925" ht="23.25">
      <c r="K8925" s="372"/>
    </row>
    <row r="8926" ht="23.25">
      <c r="K8926" s="372"/>
    </row>
    <row r="8927" ht="23.25">
      <c r="K8927" s="372"/>
    </row>
    <row r="8928" ht="23.25">
      <c r="K8928" s="372"/>
    </row>
    <row r="8929" ht="23.25">
      <c r="K8929" s="372"/>
    </row>
    <row r="8930" ht="23.25">
      <c r="K8930" s="372"/>
    </row>
    <row r="8931" ht="23.25">
      <c r="K8931" s="372"/>
    </row>
    <row r="8932" ht="23.25">
      <c r="K8932" s="372"/>
    </row>
    <row r="8933" ht="23.25">
      <c r="K8933" s="372"/>
    </row>
    <row r="8934" ht="23.25">
      <c r="K8934" s="372"/>
    </row>
    <row r="8935" ht="23.25">
      <c r="K8935" s="372"/>
    </row>
    <row r="8936" ht="23.25">
      <c r="K8936" s="372"/>
    </row>
    <row r="8937" ht="23.25">
      <c r="K8937" s="372"/>
    </row>
    <row r="8938" ht="23.25">
      <c r="K8938" s="372"/>
    </row>
    <row r="8939" ht="23.25">
      <c r="K8939" s="372"/>
    </row>
    <row r="8940" ht="23.25">
      <c r="K8940" s="372"/>
    </row>
    <row r="8941" ht="23.25">
      <c r="K8941" s="372"/>
    </row>
    <row r="8942" ht="23.25">
      <c r="K8942" s="372"/>
    </row>
    <row r="8943" ht="23.25">
      <c r="K8943" s="372"/>
    </row>
    <row r="8944" ht="23.25">
      <c r="K8944" s="372"/>
    </row>
    <row r="8945" ht="23.25">
      <c r="K8945" s="372"/>
    </row>
    <row r="8946" ht="23.25">
      <c r="K8946" s="372"/>
    </row>
    <row r="8947" ht="23.25">
      <c r="K8947" s="372"/>
    </row>
    <row r="8948" ht="23.25">
      <c r="K8948" s="372"/>
    </row>
    <row r="8949" ht="23.25">
      <c r="K8949" s="372"/>
    </row>
    <row r="8950" ht="23.25">
      <c r="K8950" s="372"/>
    </row>
    <row r="8951" ht="23.25">
      <c r="K8951" s="372"/>
    </row>
    <row r="8952" ht="23.25">
      <c r="K8952" s="372"/>
    </row>
    <row r="8953" ht="23.25">
      <c r="K8953" s="372"/>
    </row>
    <row r="8954" ht="23.25">
      <c r="K8954" s="372"/>
    </row>
    <row r="8955" ht="23.25">
      <c r="K8955" s="372"/>
    </row>
    <row r="8956" ht="23.25">
      <c r="K8956" s="372"/>
    </row>
    <row r="8957" ht="23.25">
      <c r="K8957" s="372"/>
    </row>
    <row r="8958" ht="23.25">
      <c r="K8958" s="372"/>
    </row>
    <row r="8959" ht="23.25">
      <c r="K8959" s="372"/>
    </row>
    <row r="8960" ht="23.25">
      <c r="K8960" s="372"/>
    </row>
    <row r="8961" ht="23.25">
      <c r="K8961" s="372"/>
    </row>
    <row r="8962" ht="23.25">
      <c r="K8962" s="372"/>
    </row>
    <row r="8963" ht="23.25">
      <c r="K8963" s="372"/>
    </row>
    <row r="8964" ht="23.25">
      <c r="K8964" s="372"/>
    </row>
    <row r="8965" ht="23.25">
      <c r="K8965" s="372"/>
    </row>
    <row r="8966" ht="23.25">
      <c r="K8966" s="372"/>
    </row>
    <row r="8967" ht="23.25">
      <c r="K8967" s="372"/>
    </row>
    <row r="8968" ht="23.25">
      <c r="K8968" s="372"/>
    </row>
    <row r="8969" ht="23.25">
      <c r="K8969" s="372"/>
    </row>
    <row r="8970" ht="23.25">
      <c r="K8970" s="372"/>
    </row>
    <row r="8971" ht="23.25">
      <c r="K8971" s="372"/>
    </row>
    <row r="8972" ht="23.25">
      <c r="K8972" s="372"/>
    </row>
    <row r="8973" ht="23.25">
      <c r="K8973" s="372"/>
    </row>
    <row r="8974" ht="23.25">
      <c r="K8974" s="372"/>
    </row>
    <row r="8975" ht="23.25">
      <c r="K8975" s="372"/>
    </row>
    <row r="8976" ht="23.25">
      <c r="K8976" s="372"/>
    </row>
    <row r="8977" ht="23.25">
      <c r="K8977" s="372"/>
    </row>
    <row r="8978" ht="23.25">
      <c r="K8978" s="372"/>
    </row>
    <row r="8979" ht="23.25">
      <c r="K8979" s="372"/>
    </row>
    <row r="8980" ht="23.25">
      <c r="K8980" s="372"/>
    </row>
    <row r="8981" ht="23.25">
      <c r="K8981" s="372"/>
    </row>
    <row r="8982" ht="23.25">
      <c r="K8982" s="372"/>
    </row>
    <row r="8983" ht="23.25">
      <c r="K8983" s="372"/>
    </row>
    <row r="8984" ht="23.25">
      <c r="K8984" s="372"/>
    </row>
    <row r="8985" ht="23.25">
      <c r="K8985" s="372"/>
    </row>
    <row r="8986" ht="23.25">
      <c r="K8986" s="372"/>
    </row>
    <row r="8987" ht="23.25">
      <c r="K8987" s="372"/>
    </row>
    <row r="8988" ht="23.25">
      <c r="K8988" s="372"/>
    </row>
    <row r="8989" ht="23.25">
      <c r="K8989" s="372"/>
    </row>
    <row r="8990" ht="23.25">
      <c r="K8990" s="372"/>
    </row>
    <row r="8991" ht="23.25">
      <c r="K8991" s="372"/>
    </row>
    <row r="8992" ht="23.25">
      <c r="K8992" s="372"/>
    </row>
    <row r="8993" ht="23.25">
      <c r="K8993" s="372"/>
    </row>
    <row r="8994" ht="23.25">
      <c r="K8994" s="372"/>
    </row>
    <row r="8995" ht="23.25">
      <c r="K8995" s="372"/>
    </row>
    <row r="8996" ht="23.25">
      <c r="K8996" s="372"/>
    </row>
    <row r="8997" ht="23.25">
      <c r="K8997" s="372"/>
    </row>
    <row r="8998" ht="23.25">
      <c r="K8998" s="372"/>
    </row>
    <row r="8999" ht="23.25">
      <c r="K8999" s="372"/>
    </row>
    <row r="9000" ht="23.25">
      <c r="K9000" s="372"/>
    </row>
    <row r="9001" ht="23.25">
      <c r="K9001" s="372"/>
    </row>
    <row r="9002" ht="23.25">
      <c r="K9002" s="372"/>
    </row>
    <row r="9003" ht="23.25">
      <c r="K9003" s="372"/>
    </row>
    <row r="9004" ht="23.25">
      <c r="K9004" s="372"/>
    </row>
    <row r="9005" ht="23.25">
      <c r="K9005" s="372"/>
    </row>
    <row r="9006" ht="23.25">
      <c r="K9006" s="372"/>
    </row>
    <row r="9007" ht="23.25">
      <c r="K9007" s="372"/>
    </row>
    <row r="9008" ht="23.25">
      <c r="K9008" s="372"/>
    </row>
    <row r="9009" ht="23.25">
      <c r="K9009" s="372"/>
    </row>
    <row r="9010" ht="23.25">
      <c r="K9010" s="372"/>
    </row>
    <row r="9011" ht="23.25">
      <c r="K9011" s="372"/>
    </row>
    <row r="9012" ht="23.25">
      <c r="K9012" s="372"/>
    </row>
    <row r="9013" ht="23.25">
      <c r="K9013" s="372"/>
    </row>
    <row r="9014" ht="23.25">
      <c r="K9014" s="372"/>
    </row>
    <row r="9015" ht="23.25">
      <c r="K9015" s="372"/>
    </row>
    <row r="9016" ht="23.25">
      <c r="K9016" s="372"/>
    </row>
    <row r="9017" ht="23.25">
      <c r="K9017" s="372"/>
    </row>
    <row r="9018" ht="23.25">
      <c r="K9018" s="372"/>
    </row>
    <row r="9019" ht="23.25">
      <c r="K9019" s="372"/>
    </row>
    <row r="9020" ht="23.25">
      <c r="K9020" s="372"/>
    </row>
    <row r="9021" ht="23.25">
      <c r="K9021" s="372"/>
    </row>
    <row r="9022" ht="23.25">
      <c r="K9022" s="372"/>
    </row>
    <row r="9023" ht="23.25">
      <c r="K9023" s="372"/>
    </row>
    <row r="9024" ht="23.25">
      <c r="K9024" s="372"/>
    </row>
    <row r="9025" ht="23.25">
      <c r="K9025" s="372"/>
    </row>
    <row r="9026" ht="23.25">
      <c r="K9026" s="372"/>
    </row>
    <row r="9027" ht="23.25">
      <c r="K9027" s="372"/>
    </row>
    <row r="9028" ht="23.25">
      <c r="K9028" s="372"/>
    </row>
    <row r="9029" ht="23.25">
      <c r="K9029" s="372"/>
    </row>
    <row r="9030" ht="23.25">
      <c r="K9030" s="372"/>
    </row>
    <row r="9031" ht="23.25">
      <c r="K9031" s="372"/>
    </row>
    <row r="9032" ht="23.25">
      <c r="K9032" s="372"/>
    </row>
    <row r="9033" ht="23.25">
      <c r="K9033" s="372"/>
    </row>
    <row r="9034" ht="23.25">
      <c r="K9034" s="372"/>
    </row>
    <row r="9035" ht="23.25">
      <c r="K9035" s="372"/>
    </row>
    <row r="9036" ht="23.25">
      <c r="K9036" s="372"/>
    </row>
    <row r="9037" ht="23.25">
      <c r="K9037" s="372"/>
    </row>
    <row r="9038" ht="23.25">
      <c r="K9038" s="372"/>
    </row>
    <row r="9039" ht="23.25">
      <c r="K9039" s="372"/>
    </row>
    <row r="9040" ht="23.25">
      <c r="K9040" s="372"/>
    </row>
    <row r="9041" ht="23.25">
      <c r="K9041" s="372"/>
    </row>
    <row r="9042" ht="23.25">
      <c r="K9042" s="372"/>
    </row>
    <row r="9043" ht="23.25">
      <c r="K9043" s="372"/>
    </row>
    <row r="9044" ht="23.25">
      <c r="K9044" s="372"/>
    </row>
    <row r="9045" ht="23.25">
      <c r="K9045" s="372"/>
    </row>
    <row r="9046" ht="23.25">
      <c r="K9046" s="372"/>
    </row>
    <row r="9047" ht="23.25">
      <c r="K9047" s="372"/>
    </row>
    <row r="9048" ht="23.25">
      <c r="K9048" s="372"/>
    </row>
    <row r="9049" ht="23.25">
      <c r="K9049" s="372"/>
    </row>
    <row r="9050" ht="23.25">
      <c r="K9050" s="372"/>
    </row>
    <row r="9051" ht="23.25">
      <c r="K9051" s="372"/>
    </row>
    <row r="9052" ht="23.25">
      <c r="K9052" s="372"/>
    </row>
    <row r="9053" ht="23.25">
      <c r="K9053" s="372"/>
    </row>
    <row r="9054" ht="23.25">
      <c r="K9054" s="372"/>
    </row>
    <row r="9055" ht="23.25">
      <c r="K9055" s="372"/>
    </row>
    <row r="9056" ht="23.25">
      <c r="K9056" s="372"/>
    </row>
    <row r="9057" ht="23.25">
      <c r="K9057" s="372"/>
    </row>
    <row r="9058" ht="23.25">
      <c r="K9058" s="372"/>
    </row>
    <row r="9059" ht="23.25">
      <c r="K9059" s="372"/>
    </row>
    <row r="9060" ht="23.25">
      <c r="K9060" s="372"/>
    </row>
    <row r="9061" ht="23.25">
      <c r="K9061" s="372"/>
    </row>
    <row r="9062" ht="23.25">
      <c r="K9062" s="372"/>
    </row>
    <row r="9063" ht="23.25">
      <c r="K9063" s="372"/>
    </row>
    <row r="9064" ht="23.25">
      <c r="K9064" s="372"/>
    </row>
    <row r="9065" ht="23.25">
      <c r="K9065" s="372"/>
    </row>
    <row r="9066" ht="23.25">
      <c r="K9066" s="372"/>
    </row>
    <row r="9067" ht="23.25">
      <c r="K9067" s="372"/>
    </row>
    <row r="9068" ht="23.25">
      <c r="K9068" s="372"/>
    </row>
    <row r="9069" ht="23.25">
      <c r="K9069" s="372"/>
    </row>
    <row r="9070" ht="23.25">
      <c r="K9070" s="372"/>
    </row>
    <row r="9071" ht="23.25">
      <c r="K9071" s="372"/>
    </row>
    <row r="9072" ht="23.25">
      <c r="K9072" s="372"/>
    </row>
    <row r="9073" ht="23.25">
      <c r="K9073" s="372"/>
    </row>
    <row r="9074" ht="23.25">
      <c r="K9074" s="372"/>
    </row>
    <row r="9075" ht="23.25">
      <c r="K9075" s="372"/>
    </row>
    <row r="9076" ht="23.25">
      <c r="K9076" s="372"/>
    </row>
    <row r="9077" ht="23.25">
      <c r="K9077" s="372"/>
    </row>
    <row r="9078" ht="23.25">
      <c r="K9078" s="372"/>
    </row>
    <row r="9079" ht="23.25">
      <c r="K9079" s="372"/>
    </row>
    <row r="9080" ht="23.25">
      <c r="K9080" s="372"/>
    </row>
    <row r="9081" ht="23.25">
      <c r="K9081" s="372"/>
    </row>
    <row r="9082" ht="23.25">
      <c r="K9082" s="372"/>
    </row>
    <row r="9083" ht="23.25">
      <c r="K9083" s="372"/>
    </row>
    <row r="9084" ht="23.25">
      <c r="K9084" s="372"/>
    </row>
    <row r="9085" ht="23.25">
      <c r="K9085" s="372"/>
    </row>
    <row r="9086" ht="23.25">
      <c r="K9086" s="372"/>
    </row>
    <row r="9087" ht="23.25">
      <c r="K9087" s="372"/>
    </row>
    <row r="9088" ht="23.25">
      <c r="K9088" s="372"/>
    </row>
    <row r="9089" ht="23.25">
      <c r="K9089" s="372"/>
    </row>
    <row r="9090" ht="23.25">
      <c r="K9090" s="372"/>
    </row>
    <row r="9091" ht="23.25">
      <c r="K9091" s="372"/>
    </row>
    <row r="9092" ht="23.25">
      <c r="K9092" s="372"/>
    </row>
    <row r="9093" ht="23.25">
      <c r="K9093" s="372"/>
    </row>
    <row r="9094" ht="23.25">
      <c r="K9094" s="372"/>
    </row>
    <row r="9095" ht="23.25">
      <c r="K9095" s="372"/>
    </row>
    <row r="9096" ht="23.25">
      <c r="K9096" s="372"/>
    </row>
    <row r="9097" ht="23.25">
      <c r="K9097" s="372"/>
    </row>
    <row r="9098" ht="23.25">
      <c r="K9098" s="372"/>
    </row>
    <row r="9099" ht="23.25">
      <c r="K9099" s="372"/>
    </row>
    <row r="9100" ht="23.25">
      <c r="K9100" s="372"/>
    </row>
    <row r="9101" ht="23.25">
      <c r="K9101" s="372"/>
    </row>
    <row r="9102" ht="23.25">
      <c r="K9102" s="372"/>
    </row>
    <row r="9103" ht="23.25">
      <c r="K9103" s="372"/>
    </row>
    <row r="9104" ht="23.25">
      <c r="K9104" s="372"/>
    </row>
    <row r="9105" ht="23.25">
      <c r="K9105" s="372"/>
    </row>
    <row r="9106" ht="23.25">
      <c r="K9106" s="372"/>
    </row>
    <row r="9107" ht="23.25">
      <c r="K9107" s="372"/>
    </row>
    <row r="9108" ht="23.25">
      <c r="K9108" s="372"/>
    </row>
    <row r="9109" ht="23.25">
      <c r="K9109" s="372"/>
    </row>
    <row r="9110" ht="23.25">
      <c r="K9110" s="372"/>
    </row>
    <row r="9111" ht="23.25">
      <c r="K9111" s="372"/>
    </row>
    <row r="9112" ht="23.25">
      <c r="K9112" s="372"/>
    </row>
    <row r="9113" ht="23.25">
      <c r="K9113" s="372"/>
    </row>
    <row r="9114" ht="23.25">
      <c r="K9114" s="372"/>
    </row>
    <row r="9115" ht="23.25">
      <c r="K9115" s="372"/>
    </row>
    <row r="9116" ht="23.25">
      <c r="K9116" s="372"/>
    </row>
    <row r="9117" ht="23.25">
      <c r="K9117" s="372"/>
    </row>
    <row r="9118" ht="23.25">
      <c r="K9118" s="372"/>
    </row>
    <row r="9119" ht="23.25">
      <c r="K9119" s="372"/>
    </row>
    <row r="9120" ht="23.25">
      <c r="K9120" s="372"/>
    </row>
    <row r="9121" ht="23.25">
      <c r="K9121" s="372"/>
    </row>
    <row r="9122" ht="23.25">
      <c r="K9122" s="372"/>
    </row>
    <row r="9123" ht="23.25">
      <c r="K9123" s="372"/>
    </row>
    <row r="9124" ht="23.25">
      <c r="K9124" s="372"/>
    </row>
    <row r="9125" ht="23.25">
      <c r="K9125" s="372"/>
    </row>
    <row r="9126" ht="23.25">
      <c r="K9126" s="372"/>
    </row>
    <row r="9127" ht="23.25">
      <c r="K9127" s="372"/>
    </row>
    <row r="9128" ht="23.25">
      <c r="K9128" s="372"/>
    </row>
    <row r="9129" ht="23.25">
      <c r="K9129" s="372"/>
    </row>
    <row r="9130" ht="23.25">
      <c r="K9130" s="372"/>
    </row>
    <row r="9131" ht="23.25">
      <c r="K9131" s="372"/>
    </row>
    <row r="9132" ht="23.25">
      <c r="K9132" s="372"/>
    </row>
    <row r="9133" ht="23.25">
      <c r="K9133" s="372"/>
    </row>
    <row r="9134" ht="23.25">
      <c r="K9134" s="372"/>
    </row>
    <row r="9135" ht="23.25">
      <c r="K9135" s="372"/>
    </row>
    <row r="9136" ht="23.25">
      <c r="K9136" s="372"/>
    </row>
    <row r="9137" ht="23.25">
      <c r="K9137" s="372"/>
    </row>
    <row r="9138" ht="23.25">
      <c r="K9138" s="372"/>
    </row>
    <row r="9139" ht="23.25">
      <c r="K9139" s="372"/>
    </row>
    <row r="9140" ht="23.25">
      <c r="K9140" s="372"/>
    </row>
    <row r="9141" ht="23.25">
      <c r="K9141" s="372"/>
    </row>
    <row r="9142" ht="23.25">
      <c r="K9142" s="372"/>
    </row>
    <row r="9143" ht="23.25">
      <c r="K9143" s="372"/>
    </row>
    <row r="9144" ht="23.25">
      <c r="K9144" s="372"/>
    </row>
    <row r="9145" ht="23.25">
      <c r="K9145" s="372"/>
    </row>
    <row r="9146" ht="23.25">
      <c r="K9146" s="372"/>
    </row>
    <row r="9147" ht="23.25">
      <c r="K9147" s="372"/>
    </row>
    <row r="9148" ht="23.25">
      <c r="K9148" s="372"/>
    </row>
    <row r="9149" ht="23.25">
      <c r="K9149" s="372"/>
    </row>
    <row r="9150" ht="23.25">
      <c r="K9150" s="372"/>
    </row>
    <row r="9151" ht="23.25">
      <c r="K9151" s="372"/>
    </row>
    <row r="9152" ht="23.25">
      <c r="K9152" s="372"/>
    </row>
    <row r="9153" ht="23.25">
      <c r="K9153" s="372"/>
    </row>
    <row r="9154" ht="23.25">
      <c r="K9154" s="372"/>
    </row>
    <row r="9155" ht="23.25">
      <c r="K9155" s="372"/>
    </row>
    <row r="9156" ht="23.25">
      <c r="K9156" s="372"/>
    </row>
    <row r="9157" ht="23.25">
      <c r="K9157" s="372"/>
    </row>
    <row r="9158" ht="23.25">
      <c r="K9158" s="372"/>
    </row>
    <row r="9159" ht="23.25">
      <c r="K9159" s="372"/>
    </row>
    <row r="9160" ht="23.25">
      <c r="K9160" s="372"/>
    </row>
    <row r="9161" ht="23.25">
      <c r="K9161" s="372"/>
    </row>
    <row r="9162" ht="23.25">
      <c r="K9162" s="372"/>
    </row>
    <row r="9163" ht="23.25">
      <c r="K9163" s="372"/>
    </row>
    <row r="9164" ht="23.25">
      <c r="K9164" s="372"/>
    </row>
    <row r="9165" ht="23.25">
      <c r="K9165" s="372"/>
    </row>
    <row r="9166" ht="23.25">
      <c r="K9166" s="372"/>
    </row>
    <row r="9167" ht="23.25">
      <c r="K9167" s="372"/>
    </row>
    <row r="9168" ht="23.25">
      <c r="K9168" s="372"/>
    </row>
    <row r="9169" ht="23.25">
      <c r="K9169" s="372"/>
    </row>
    <row r="9170" ht="23.25">
      <c r="K9170" s="372"/>
    </row>
    <row r="9171" ht="23.25">
      <c r="K9171" s="372"/>
    </row>
    <row r="9172" ht="23.25">
      <c r="K9172" s="372"/>
    </row>
    <row r="9173" ht="23.25">
      <c r="K9173" s="372"/>
    </row>
    <row r="9174" ht="23.25">
      <c r="K9174" s="372"/>
    </row>
    <row r="9175" ht="23.25">
      <c r="K9175" s="372"/>
    </row>
    <row r="9176" ht="23.25">
      <c r="K9176" s="372"/>
    </row>
    <row r="9177" ht="23.25">
      <c r="K9177" s="372"/>
    </row>
    <row r="9178" ht="23.25">
      <c r="K9178" s="372"/>
    </row>
    <row r="9179" ht="23.25">
      <c r="K9179" s="372"/>
    </row>
    <row r="9180" ht="23.25">
      <c r="K9180" s="372"/>
    </row>
    <row r="9181" ht="23.25">
      <c r="K9181" s="372"/>
    </row>
    <row r="9182" ht="23.25">
      <c r="K9182" s="372"/>
    </row>
    <row r="9183" ht="23.25">
      <c r="K9183" s="372"/>
    </row>
    <row r="9184" ht="23.25">
      <c r="K9184" s="372"/>
    </row>
    <row r="9185" ht="23.25">
      <c r="K9185" s="372"/>
    </row>
    <row r="9186" ht="23.25">
      <c r="K9186" s="372"/>
    </row>
    <row r="9187" ht="23.25">
      <c r="K9187" s="372"/>
    </row>
    <row r="9188" ht="23.25">
      <c r="K9188" s="372"/>
    </row>
    <row r="9189" ht="23.25">
      <c r="K9189" s="372"/>
    </row>
    <row r="9190" ht="23.25">
      <c r="K9190" s="372"/>
    </row>
    <row r="9191" ht="23.25">
      <c r="K9191" s="372"/>
    </row>
    <row r="9192" ht="23.25">
      <c r="K9192" s="372"/>
    </row>
    <row r="9193" ht="23.25">
      <c r="K9193" s="372"/>
    </row>
    <row r="9194" ht="23.25">
      <c r="K9194" s="372"/>
    </row>
    <row r="9195" ht="23.25">
      <c r="K9195" s="372"/>
    </row>
    <row r="9196" ht="23.25">
      <c r="K9196" s="372"/>
    </row>
    <row r="9197" ht="23.25">
      <c r="K9197" s="372"/>
    </row>
    <row r="9198" ht="23.25">
      <c r="K9198" s="372"/>
    </row>
    <row r="9199" ht="23.25">
      <c r="K9199" s="372"/>
    </row>
    <row r="9200" ht="23.25">
      <c r="K9200" s="372"/>
    </row>
    <row r="9201" ht="23.25">
      <c r="K9201" s="372"/>
    </row>
    <row r="9202" ht="23.25">
      <c r="K9202" s="372"/>
    </row>
    <row r="9203" ht="23.25">
      <c r="K9203" s="372"/>
    </row>
    <row r="9204" ht="23.25">
      <c r="K9204" s="372"/>
    </row>
    <row r="9205" ht="23.25">
      <c r="K9205" s="372"/>
    </row>
    <row r="9206" ht="23.25">
      <c r="K9206" s="372"/>
    </row>
    <row r="9207" ht="23.25">
      <c r="K9207" s="372"/>
    </row>
    <row r="9208" ht="23.25">
      <c r="K9208" s="372"/>
    </row>
    <row r="9209" ht="23.25">
      <c r="K9209" s="372"/>
    </row>
    <row r="9210" ht="23.25">
      <c r="K9210" s="372"/>
    </row>
    <row r="9211" ht="23.25">
      <c r="K9211" s="372"/>
    </row>
    <row r="9212" ht="23.25">
      <c r="K9212" s="372"/>
    </row>
    <row r="9213" ht="23.25">
      <c r="K9213" s="372"/>
    </row>
    <row r="9214" ht="23.25">
      <c r="K9214" s="372"/>
    </row>
    <row r="9215" ht="23.25">
      <c r="K9215" s="372"/>
    </row>
    <row r="9216" ht="23.25">
      <c r="K9216" s="372"/>
    </row>
    <row r="9217" ht="23.25">
      <c r="K9217" s="372"/>
    </row>
    <row r="9218" ht="23.25">
      <c r="K9218" s="372"/>
    </row>
    <row r="9219" ht="23.25">
      <c r="K9219" s="372"/>
    </row>
    <row r="9220" ht="23.25">
      <c r="K9220" s="372"/>
    </row>
    <row r="9221" ht="23.25">
      <c r="K9221" s="372"/>
    </row>
    <row r="9222" ht="23.25">
      <c r="K9222" s="372"/>
    </row>
    <row r="9223" ht="23.25">
      <c r="K9223" s="372"/>
    </row>
    <row r="9224" ht="23.25">
      <c r="K9224" s="372"/>
    </row>
    <row r="9225" ht="23.25">
      <c r="K9225" s="372"/>
    </row>
    <row r="9226" ht="23.25">
      <c r="K9226" s="372"/>
    </row>
    <row r="9227" ht="23.25">
      <c r="K9227" s="372"/>
    </row>
    <row r="9228" ht="23.25">
      <c r="K9228" s="372"/>
    </row>
    <row r="9229" ht="23.25">
      <c r="K9229" s="372"/>
    </row>
    <row r="9230" ht="23.25">
      <c r="K9230" s="372"/>
    </row>
    <row r="9231" ht="23.25">
      <c r="K9231" s="372"/>
    </row>
    <row r="9232" ht="23.25">
      <c r="K9232" s="372"/>
    </row>
    <row r="9233" ht="23.25">
      <c r="K9233" s="372"/>
    </row>
    <row r="9234" ht="23.25">
      <c r="K9234" s="372"/>
    </row>
    <row r="9235" ht="23.25">
      <c r="K9235" s="372"/>
    </row>
    <row r="9236" ht="23.25">
      <c r="K9236" s="372"/>
    </row>
    <row r="9237" ht="23.25">
      <c r="K9237" s="372"/>
    </row>
    <row r="9238" ht="23.25">
      <c r="K9238" s="372"/>
    </row>
    <row r="9239" ht="23.25">
      <c r="K9239" s="372"/>
    </row>
    <row r="9240" ht="23.25">
      <c r="K9240" s="372"/>
    </row>
    <row r="9241" ht="23.25">
      <c r="K9241" s="372"/>
    </row>
    <row r="9242" ht="23.25">
      <c r="K9242" s="372"/>
    </row>
    <row r="9243" ht="23.25">
      <c r="K9243" s="372"/>
    </row>
    <row r="9244" ht="23.25">
      <c r="K9244" s="372"/>
    </row>
    <row r="9245" ht="23.25">
      <c r="K9245" s="372"/>
    </row>
    <row r="9246" ht="23.25">
      <c r="K9246" s="372"/>
    </row>
    <row r="9247" ht="23.25">
      <c r="K9247" s="372"/>
    </row>
    <row r="9248" ht="23.25">
      <c r="K9248" s="372"/>
    </row>
    <row r="9249" ht="23.25">
      <c r="K9249" s="372"/>
    </row>
    <row r="9250" ht="23.25">
      <c r="K9250" s="372"/>
    </row>
    <row r="9251" ht="23.25">
      <c r="K9251" s="372"/>
    </row>
    <row r="9252" ht="23.25">
      <c r="K9252" s="372"/>
    </row>
    <row r="9253" ht="23.25">
      <c r="K9253" s="372"/>
    </row>
    <row r="9254" ht="23.25">
      <c r="K9254" s="372"/>
    </row>
    <row r="9255" ht="23.25">
      <c r="K9255" s="372"/>
    </row>
    <row r="9256" ht="23.25">
      <c r="K9256" s="372"/>
    </row>
    <row r="9257" ht="23.25">
      <c r="K9257" s="372"/>
    </row>
    <row r="9258" ht="23.25">
      <c r="K9258" s="372"/>
    </row>
    <row r="9259" ht="23.25">
      <c r="K9259" s="372"/>
    </row>
    <row r="9260" ht="23.25">
      <c r="K9260" s="372"/>
    </row>
    <row r="9261" ht="23.25">
      <c r="K9261" s="372"/>
    </row>
    <row r="9262" ht="23.25">
      <c r="K9262" s="372"/>
    </row>
    <row r="9263" ht="23.25">
      <c r="K9263" s="372"/>
    </row>
    <row r="9264" ht="23.25">
      <c r="K9264" s="372"/>
    </row>
    <row r="9265" ht="23.25">
      <c r="K9265" s="372"/>
    </row>
    <row r="9266" ht="23.25">
      <c r="K9266" s="372"/>
    </row>
    <row r="9267" ht="23.25">
      <c r="K9267" s="372"/>
    </row>
    <row r="9268" ht="23.25">
      <c r="K9268" s="372"/>
    </row>
    <row r="9269" ht="23.25">
      <c r="K9269" s="372"/>
    </row>
    <row r="9270" ht="23.25">
      <c r="K9270" s="372"/>
    </row>
    <row r="9271" ht="23.25">
      <c r="K9271" s="372"/>
    </row>
    <row r="9272" ht="23.25">
      <c r="K9272" s="372"/>
    </row>
    <row r="9273" ht="23.25">
      <c r="K9273" s="372"/>
    </row>
    <row r="9274" ht="23.25">
      <c r="K9274" s="372"/>
    </row>
    <row r="9275" ht="23.25">
      <c r="K9275" s="372"/>
    </row>
    <row r="9276" ht="23.25">
      <c r="K9276" s="372"/>
    </row>
    <row r="9277" ht="23.25">
      <c r="K9277" s="372"/>
    </row>
    <row r="9278" ht="23.25">
      <c r="K9278" s="372"/>
    </row>
    <row r="9279" ht="23.25">
      <c r="K9279" s="372"/>
    </row>
    <row r="9280" ht="23.25">
      <c r="K9280" s="372"/>
    </row>
    <row r="9281" ht="23.25">
      <c r="K9281" s="372"/>
    </row>
    <row r="9282" ht="23.25">
      <c r="K9282" s="372"/>
    </row>
    <row r="9283" ht="23.25">
      <c r="K9283" s="372"/>
    </row>
    <row r="9284" ht="23.25">
      <c r="K9284" s="372"/>
    </row>
    <row r="9285" ht="23.25">
      <c r="K9285" s="372"/>
    </row>
    <row r="9286" ht="23.25">
      <c r="K9286" s="372"/>
    </row>
    <row r="9287" ht="23.25">
      <c r="K9287" s="372"/>
    </row>
    <row r="9288" ht="23.25">
      <c r="K9288" s="372"/>
    </row>
    <row r="9289" ht="23.25">
      <c r="K9289" s="372"/>
    </row>
    <row r="9290" ht="23.25">
      <c r="K9290" s="372"/>
    </row>
    <row r="9291" ht="23.25">
      <c r="K9291" s="372"/>
    </row>
    <row r="9292" ht="23.25">
      <c r="K9292" s="372"/>
    </row>
    <row r="9293" ht="23.25">
      <c r="K9293" s="372"/>
    </row>
    <row r="9294" ht="23.25">
      <c r="K9294" s="372"/>
    </row>
    <row r="9295" ht="23.25">
      <c r="K9295" s="372"/>
    </row>
    <row r="9296" ht="23.25">
      <c r="K9296" s="372"/>
    </row>
    <row r="9297" ht="23.25">
      <c r="K9297" s="372"/>
    </row>
    <row r="9298" ht="23.25">
      <c r="K9298" s="372"/>
    </row>
    <row r="9299" ht="23.25">
      <c r="K9299" s="372"/>
    </row>
    <row r="9300" ht="23.25">
      <c r="K9300" s="372"/>
    </row>
    <row r="9301" ht="23.25">
      <c r="K9301" s="372"/>
    </row>
    <row r="9302" ht="23.25">
      <c r="K9302" s="372"/>
    </row>
    <row r="9303" ht="23.25">
      <c r="K9303" s="372"/>
    </row>
    <row r="9304" ht="23.25">
      <c r="K9304" s="372"/>
    </row>
    <row r="9305" ht="23.25">
      <c r="K9305" s="372"/>
    </row>
    <row r="9306" ht="23.25">
      <c r="K9306" s="372"/>
    </row>
    <row r="9307" ht="23.25">
      <c r="K9307" s="372"/>
    </row>
    <row r="9308" ht="23.25">
      <c r="K9308" s="372"/>
    </row>
    <row r="9309" ht="23.25">
      <c r="K9309" s="372"/>
    </row>
    <row r="9310" ht="23.25">
      <c r="K9310" s="372"/>
    </row>
    <row r="9311" ht="23.25">
      <c r="K9311" s="372"/>
    </row>
    <row r="9312" ht="23.25">
      <c r="K9312" s="372"/>
    </row>
    <row r="9313" ht="23.25">
      <c r="K9313" s="372"/>
    </row>
    <row r="9314" ht="23.25">
      <c r="K9314" s="372"/>
    </row>
    <row r="9315" ht="23.25">
      <c r="K9315" s="372"/>
    </row>
    <row r="9316" ht="23.25">
      <c r="K9316" s="372"/>
    </row>
    <row r="9317" ht="23.25">
      <c r="K9317" s="372"/>
    </row>
    <row r="9318" ht="23.25">
      <c r="K9318" s="372"/>
    </row>
    <row r="9319" ht="23.25">
      <c r="K9319" s="372"/>
    </row>
    <row r="9320" ht="23.25">
      <c r="K9320" s="372"/>
    </row>
    <row r="9321" ht="23.25">
      <c r="K9321" s="372"/>
    </row>
    <row r="9322" ht="23.25">
      <c r="K9322" s="372"/>
    </row>
    <row r="9323" ht="23.25">
      <c r="K9323" s="372"/>
    </row>
    <row r="9324" ht="23.25">
      <c r="K9324" s="372"/>
    </row>
    <row r="9325" ht="23.25">
      <c r="K9325" s="372"/>
    </row>
    <row r="9326" ht="23.25">
      <c r="K9326" s="372"/>
    </row>
    <row r="9327" ht="23.25">
      <c r="K9327" s="372"/>
    </row>
    <row r="9328" ht="23.25">
      <c r="K9328" s="372"/>
    </row>
    <row r="9329" ht="23.25">
      <c r="K9329" s="372"/>
    </row>
    <row r="9330" ht="23.25">
      <c r="K9330" s="372"/>
    </row>
    <row r="9331" ht="23.25">
      <c r="K9331" s="372"/>
    </row>
    <row r="9332" ht="23.25">
      <c r="K9332" s="372"/>
    </row>
    <row r="9333" ht="23.25">
      <c r="K9333" s="372"/>
    </row>
    <row r="9334" ht="23.25">
      <c r="K9334" s="372"/>
    </row>
    <row r="9335" ht="23.25">
      <c r="K9335" s="372"/>
    </row>
    <row r="9336" ht="23.25">
      <c r="K9336" s="372"/>
    </row>
    <row r="9337" ht="23.25">
      <c r="K9337" s="372"/>
    </row>
    <row r="9338" ht="23.25">
      <c r="K9338" s="372"/>
    </row>
    <row r="9339" ht="23.25">
      <c r="K9339" s="372"/>
    </row>
    <row r="9340" ht="23.25">
      <c r="K9340" s="372"/>
    </row>
    <row r="9341" ht="23.25">
      <c r="K9341" s="372"/>
    </row>
    <row r="9342" ht="23.25">
      <c r="K9342" s="372"/>
    </row>
    <row r="9343" ht="23.25">
      <c r="K9343" s="372"/>
    </row>
    <row r="9344" ht="23.25">
      <c r="K9344" s="372"/>
    </row>
    <row r="9345" ht="23.25">
      <c r="K9345" s="372"/>
    </row>
    <row r="9346" ht="23.25">
      <c r="K9346" s="372"/>
    </row>
    <row r="9347" ht="23.25">
      <c r="K9347" s="372"/>
    </row>
    <row r="9348" ht="23.25">
      <c r="K9348" s="372"/>
    </row>
    <row r="9349" ht="23.25">
      <c r="K9349" s="372"/>
    </row>
    <row r="9350" ht="23.25">
      <c r="K9350" s="372"/>
    </row>
    <row r="9351" ht="23.25">
      <c r="K9351" s="372"/>
    </row>
    <row r="9352" ht="23.25">
      <c r="K9352" s="372"/>
    </row>
    <row r="9353" ht="23.25">
      <c r="K9353" s="372"/>
    </row>
    <row r="9354" ht="23.25">
      <c r="K9354" s="372"/>
    </row>
    <row r="9355" ht="23.25">
      <c r="K9355" s="372"/>
    </row>
    <row r="9356" ht="23.25">
      <c r="K9356" s="372"/>
    </row>
    <row r="9357" ht="23.25">
      <c r="K9357" s="372"/>
    </row>
    <row r="9358" ht="23.25">
      <c r="K9358" s="372"/>
    </row>
    <row r="9359" ht="23.25">
      <c r="K9359" s="372"/>
    </row>
    <row r="9360" ht="23.25">
      <c r="K9360" s="372"/>
    </row>
    <row r="9361" ht="23.25">
      <c r="K9361" s="372"/>
    </row>
    <row r="9362" ht="23.25">
      <c r="K9362" s="372"/>
    </row>
    <row r="9363" ht="23.25">
      <c r="K9363" s="372"/>
    </row>
    <row r="9364" ht="23.25">
      <c r="K9364" s="372"/>
    </row>
    <row r="9365" ht="23.25">
      <c r="K9365" s="372"/>
    </row>
    <row r="9366" ht="23.25">
      <c r="K9366" s="372"/>
    </row>
    <row r="9367" ht="23.25">
      <c r="K9367" s="372"/>
    </row>
    <row r="9368" ht="23.25">
      <c r="K9368" s="372"/>
    </row>
    <row r="9369" ht="23.25">
      <c r="K9369" s="372"/>
    </row>
    <row r="9370" ht="23.25">
      <c r="K9370" s="372"/>
    </row>
    <row r="9371" ht="23.25">
      <c r="K9371" s="372"/>
    </row>
    <row r="9372" ht="23.25">
      <c r="K9372" s="372"/>
    </row>
    <row r="9373" ht="23.25">
      <c r="K9373" s="372"/>
    </row>
    <row r="9374" ht="23.25">
      <c r="K9374" s="372"/>
    </row>
    <row r="9375" ht="23.25">
      <c r="K9375" s="372"/>
    </row>
    <row r="9376" ht="23.25">
      <c r="K9376" s="372"/>
    </row>
    <row r="9377" ht="23.25">
      <c r="K9377" s="372"/>
    </row>
    <row r="9378" ht="23.25">
      <c r="K9378" s="372"/>
    </row>
    <row r="9379" ht="23.25">
      <c r="K9379" s="372"/>
    </row>
    <row r="9380" ht="23.25">
      <c r="K9380" s="372"/>
    </row>
    <row r="9381" ht="23.25">
      <c r="K9381" s="372"/>
    </row>
    <row r="9382" ht="23.25">
      <c r="K9382" s="372"/>
    </row>
    <row r="9383" ht="23.25">
      <c r="K9383" s="372"/>
    </row>
    <row r="9384" ht="23.25">
      <c r="K9384" s="372"/>
    </row>
    <row r="9385" ht="23.25">
      <c r="K9385" s="372"/>
    </row>
    <row r="9386" ht="23.25">
      <c r="K9386" s="372"/>
    </row>
    <row r="9387" ht="23.25">
      <c r="K9387" s="372"/>
    </row>
    <row r="9388" ht="23.25">
      <c r="K9388" s="372"/>
    </row>
    <row r="9389" ht="23.25">
      <c r="K9389" s="372"/>
    </row>
    <row r="9390" ht="23.25">
      <c r="K9390" s="372"/>
    </row>
    <row r="9391" ht="23.25">
      <c r="K9391" s="372"/>
    </row>
    <row r="9392" ht="23.25">
      <c r="K9392" s="372"/>
    </row>
    <row r="9393" ht="23.25">
      <c r="K9393" s="372"/>
    </row>
    <row r="9394" ht="23.25">
      <c r="K9394" s="372"/>
    </row>
    <row r="9395" ht="23.25">
      <c r="K9395" s="372"/>
    </row>
    <row r="9396" ht="23.25">
      <c r="K9396" s="372"/>
    </row>
    <row r="9397" ht="23.25">
      <c r="K9397" s="372"/>
    </row>
    <row r="9398" ht="23.25">
      <c r="K9398" s="372"/>
    </row>
    <row r="9399" ht="23.25">
      <c r="K9399" s="372"/>
    </row>
    <row r="9400" ht="23.25">
      <c r="K9400" s="372"/>
    </row>
    <row r="9401" ht="23.25">
      <c r="K9401" s="372"/>
    </row>
    <row r="9402" ht="23.25">
      <c r="K9402" s="372"/>
    </row>
    <row r="9403" ht="23.25">
      <c r="K9403" s="372"/>
    </row>
    <row r="9404" ht="23.25">
      <c r="K9404" s="372"/>
    </row>
    <row r="9405" ht="23.25">
      <c r="K9405" s="372"/>
    </row>
    <row r="9406" ht="23.25">
      <c r="K9406" s="372"/>
    </row>
    <row r="9407" ht="23.25">
      <c r="K9407" s="372"/>
    </row>
    <row r="9408" ht="23.25">
      <c r="K9408" s="372"/>
    </row>
    <row r="9409" ht="23.25">
      <c r="K9409" s="372"/>
    </row>
    <row r="9410" ht="23.25">
      <c r="K9410" s="372"/>
    </row>
    <row r="9411" ht="23.25">
      <c r="K9411" s="372"/>
    </row>
    <row r="9412" ht="23.25">
      <c r="K9412" s="372"/>
    </row>
    <row r="9413" ht="23.25">
      <c r="K9413" s="372"/>
    </row>
    <row r="9414" ht="23.25">
      <c r="K9414" s="372"/>
    </row>
    <row r="9415" ht="23.25">
      <c r="K9415" s="372"/>
    </row>
    <row r="9416" ht="23.25">
      <c r="K9416" s="372"/>
    </row>
    <row r="9417" ht="23.25">
      <c r="K9417" s="372"/>
    </row>
    <row r="9418" ht="23.25">
      <c r="K9418" s="372"/>
    </row>
    <row r="9419" ht="23.25">
      <c r="K9419" s="372"/>
    </row>
    <row r="9420" ht="23.25">
      <c r="K9420" s="372"/>
    </row>
    <row r="9421" ht="23.25">
      <c r="K9421" s="372"/>
    </row>
    <row r="9422" ht="23.25">
      <c r="K9422" s="372"/>
    </row>
    <row r="9423" ht="23.25">
      <c r="K9423" s="372"/>
    </row>
    <row r="9424" ht="23.25">
      <c r="K9424" s="372"/>
    </row>
    <row r="9425" ht="23.25">
      <c r="K9425" s="372"/>
    </row>
    <row r="9426" ht="23.25">
      <c r="K9426" s="372"/>
    </row>
    <row r="9427" ht="23.25">
      <c r="K9427" s="372"/>
    </row>
    <row r="9428" ht="23.25">
      <c r="K9428" s="372"/>
    </row>
    <row r="9429" ht="23.25">
      <c r="K9429" s="372"/>
    </row>
    <row r="9430" ht="23.25">
      <c r="K9430" s="372"/>
    </row>
    <row r="9431" ht="23.25">
      <c r="K9431" s="372"/>
    </row>
    <row r="9432" ht="23.25">
      <c r="K9432" s="372"/>
    </row>
    <row r="9433" ht="23.25">
      <c r="K9433" s="372"/>
    </row>
    <row r="9434" ht="23.25">
      <c r="K9434" s="372"/>
    </row>
    <row r="9435" ht="23.25">
      <c r="K9435" s="372"/>
    </row>
    <row r="9436" ht="23.25">
      <c r="K9436" s="372"/>
    </row>
    <row r="9437" ht="23.25">
      <c r="K9437" s="372"/>
    </row>
    <row r="9438" ht="23.25">
      <c r="K9438" s="372"/>
    </row>
    <row r="9439" ht="23.25">
      <c r="K9439" s="372"/>
    </row>
    <row r="9440" ht="23.25">
      <c r="K9440" s="372"/>
    </row>
    <row r="9441" ht="23.25">
      <c r="K9441" s="372"/>
    </row>
    <row r="9442" ht="23.25">
      <c r="K9442" s="372"/>
    </row>
    <row r="9443" ht="23.25">
      <c r="K9443" s="372"/>
    </row>
    <row r="9444" ht="23.25">
      <c r="K9444" s="372"/>
    </row>
    <row r="9445" ht="23.25">
      <c r="K9445" s="372"/>
    </row>
    <row r="9446" ht="23.25">
      <c r="K9446" s="372"/>
    </row>
    <row r="9447" ht="23.25">
      <c r="K9447" s="372"/>
    </row>
    <row r="9448" ht="23.25">
      <c r="K9448" s="372"/>
    </row>
    <row r="9449" ht="23.25">
      <c r="K9449" s="372"/>
    </row>
    <row r="9450" ht="23.25">
      <c r="K9450" s="372"/>
    </row>
    <row r="9451" ht="23.25">
      <c r="K9451" s="372"/>
    </row>
    <row r="9452" ht="23.25">
      <c r="K9452" s="372"/>
    </row>
    <row r="9453" ht="23.25">
      <c r="K9453" s="372"/>
    </row>
    <row r="9454" ht="23.25">
      <c r="K9454" s="372"/>
    </row>
    <row r="9455" ht="23.25">
      <c r="K9455" s="372"/>
    </row>
    <row r="9456" ht="23.25">
      <c r="K9456" s="372"/>
    </row>
    <row r="9457" ht="23.25">
      <c r="K9457" s="372"/>
    </row>
    <row r="9458" ht="23.25">
      <c r="K9458" s="372"/>
    </row>
    <row r="9459" ht="23.25">
      <c r="K9459" s="372"/>
    </row>
    <row r="9460" ht="23.25">
      <c r="K9460" s="372"/>
    </row>
    <row r="9461" ht="23.25">
      <c r="K9461" s="372"/>
    </row>
    <row r="9462" ht="23.25">
      <c r="K9462" s="372"/>
    </row>
    <row r="9463" ht="23.25">
      <c r="K9463" s="372"/>
    </row>
    <row r="9464" ht="23.25">
      <c r="K9464" s="372"/>
    </row>
    <row r="9465" ht="23.25">
      <c r="K9465" s="372"/>
    </row>
    <row r="9466" ht="23.25">
      <c r="K9466" s="372"/>
    </row>
    <row r="9467" ht="23.25">
      <c r="K9467" s="372"/>
    </row>
    <row r="9468" ht="23.25">
      <c r="K9468" s="372"/>
    </row>
    <row r="9469" ht="23.25">
      <c r="K9469" s="372"/>
    </row>
    <row r="9470" ht="23.25">
      <c r="K9470" s="372"/>
    </row>
    <row r="9471" ht="23.25">
      <c r="K9471" s="372"/>
    </row>
    <row r="9472" ht="23.25">
      <c r="K9472" s="372"/>
    </row>
    <row r="9473" ht="23.25">
      <c r="K9473" s="372"/>
    </row>
    <row r="9474" ht="23.25">
      <c r="K9474" s="372"/>
    </row>
    <row r="9475" ht="23.25">
      <c r="K9475" s="372"/>
    </row>
    <row r="9476" ht="23.25">
      <c r="K9476" s="372"/>
    </row>
    <row r="9477" ht="23.25">
      <c r="K9477" s="372"/>
    </row>
    <row r="9478" ht="23.25">
      <c r="K9478" s="372"/>
    </row>
    <row r="9479" ht="23.25">
      <c r="K9479" s="372"/>
    </row>
    <row r="9480" ht="23.25">
      <c r="K9480" s="372"/>
    </row>
    <row r="9481" ht="23.25">
      <c r="K9481" s="372"/>
    </row>
    <row r="9482" ht="23.25">
      <c r="K9482" s="372"/>
    </row>
    <row r="9483" ht="23.25">
      <c r="K9483" s="372"/>
    </row>
    <row r="9484" ht="23.25">
      <c r="K9484" s="372"/>
    </row>
    <row r="9485" ht="23.25">
      <c r="K9485" s="372"/>
    </row>
    <row r="9486" ht="23.25">
      <c r="K9486" s="372"/>
    </row>
    <row r="9487" ht="23.25">
      <c r="K9487" s="372"/>
    </row>
    <row r="9488" ht="23.25">
      <c r="K9488" s="372"/>
    </row>
    <row r="9489" ht="23.25">
      <c r="K9489" s="372"/>
    </row>
    <row r="9490" ht="23.25">
      <c r="K9490" s="372"/>
    </row>
    <row r="9491" ht="23.25">
      <c r="K9491" s="372"/>
    </row>
    <row r="9492" ht="23.25">
      <c r="K9492" s="372"/>
    </row>
    <row r="9493" ht="23.25">
      <c r="K9493" s="372"/>
    </row>
    <row r="9494" ht="23.25">
      <c r="K9494" s="372"/>
    </row>
    <row r="9495" ht="23.25">
      <c r="K9495" s="372"/>
    </row>
    <row r="9496" ht="23.25">
      <c r="K9496" s="372"/>
    </row>
    <row r="9497" ht="23.25">
      <c r="K9497" s="372"/>
    </row>
    <row r="9498" ht="23.25">
      <c r="K9498" s="372"/>
    </row>
    <row r="9499" ht="23.25">
      <c r="K9499" s="372"/>
    </row>
    <row r="9500" ht="23.25">
      <c r="K9500" s="372"/>
    </row>
    <row r="9501" ht="23.25">
      <c r="K9501" s="372"/>
    </row>
    <row r="9502" ht="23.25">
      <c r="K9502" s="372"/>
    </row>
    <row r="9503" ht="23.25">
      <c r="K9503" s="372"/>
    </row>
    <row r="9504" ht="23.25">
      <c r="K9504" s="372"/>
    </row>
    <row r="9505" ht="23.25">
      <c r="K9505" s="372"/>
    </row>
    <row r="9506" ht="23.25">
      <c r="K9506" s="372"/>
    </row>
    <row r="9507" ht="23.25">
      <c r="K9507" s="372"/>
    </row>
    <row r="9508" ht="23.25">
      <c r="K9508" s="372"/>
    </row>
    <row r="9509" ht="23.25">
      <c r="K9509" s="372"/>
    </row>
    <row r="9510" ht="23.25">
      <c r="K9510" s="372"/>
    </row>
    <row r="9511" ht="23.25">
      <c r="K9511" s="372"/>
    </row>
    <row r="9512" ht="23.25">
      <c r="K9512" s="372"/>
    </row>
    <row r="9513" ht="23.25">
      <c r="K9513" s="372"/>
    </row>
    <row r="9514" ht="23.25">
      <c r="K9514" s="372"/>
    </row>
    <row r="9515" ht="23.25">
      <c r="K9515" s="372"/>
    </row>
    <row r="9516" ht="23.25">
      <c r="K9516" s="372"/>
    </row>
    <row r="9517" ht="23.25">
      <c r="K9517" s="372"/>
    </row>
    <row r="9518" ht="23.25">
      <c r="K9518" s="372"/>
    </row>
    <row r="9519" ht="23.25">
      <c r="K9519" s="372"/>
    </row>
    <row r="9520" ht="23.25">
      <c r="K9520" s="372"/>
    </row>
    <row r="9521" ht="23.25">
      <c r="K9521" s="372"/>
    </row>
    <row r="9522" ht="23.25">
      <c r="K9522" s="372"/>
    </row>
    <row r="9523" ht="23.25">
      <c r="K9523" s="372"/>
    </row>
    <row r="9524" ht="23.25">
      <c r="K9524" s="372"/>
    </row>
    <row r="9525" ht="23.25">
      <c r="K9525" s="372"/>
    </row>
    <row r="9526" ht="23.25">
      <c r="K9526" s="372"/>
    </row>
    <row r="9527" ht="23.25">
      <c r="K9527" s="372"/>
    </row>
    <row r="9528" ht="23.25">
      <c r="K9528" s="372"/>
    </row>
    <row r="9529" ht="23.25">
      <c r="K9529" s="372"/>
    </row>
    <row r="9530" ht="23.25">
      <c r="K9530" s="372"/>
    </row>
    <row r="9531" ht="23.25">
      <c r="K9531" s="372"/>
    </row>
    <row r="9532" ht="23.25">
      <c r="K9532" s="372"/>
    </row>
    <row r="9533" ht="23.25">
      <c r="K9533" s="372"/>
    </row>
    <row r="9534" ht="23.25">
      <c r="K9534" s="372"/>
    </row>
    <row r="9535" ht="23.25">
      <c r="K9535" s="372"/>
    </row>
    <row r="9536" ht="23.25">
      <c r="K9536" s="372"/>
    </row>
    <row r="9537" ht="23.25">
      <c r="K9537" s="372"/>
    </row>
    <row r="9538" ht="23.25">
      <c r="K9538" s="372"/>
    </row>
    <row r="9539" ht="23.25">
      <c r="K9539" s="372"/>
    </row>
    <row r="9540" ht="23.25">
      <c r="K9540" s="372"/>
    </row>
    <row r="9541" ht="23.25">
      <c r="K9541" s="372"/>
    </row>
    <row r="9542" ht="23.25">
      <c r="K9542" s="372"/>
    </row>
    <row r="9543" ht="23.25">
      <c r="K9543" s="372"/>
    </row>
    <row r="9544" ht="23.25">
      <c r="K9544" s="372"/>
    </row>
    <row r="9545" ht="23.25">
      <c r="K9545" s="372"/>
    </row>
    <row r="9546" ht="23.25">
      <c r="K9546" s="372"/>
    </row>
    <row r="9547" ht="23.25">
      <c r="K9547" s="372"/>
    </row>
    <row r="9548" ht="23.25">
      <c r="K9548" s="372"/>
    </row>
    <row r="9549" ht="23.25">
      <c r="K9549" s="372"/>
    </row>
    <row r="9550" ht="23.25">
      <c r="K9550" s="372"/>
    </row>
    <row r="9551" ht="23.25">
      <c r="K9551" s="372"/>
    </row>
    <row r="9552" ht="23.25">
      <c r="K9552" s="372"/>
    </row>
    <row r="9553" ht="23.25">
      <c r="K9553" s="372"/>
    </row>
    <row r="9554" ht="23.25">
      <c r="K9554" s="372"/>
    </row>
    <row r="9555" ht="23.25">
      <c r="K9555" s="372"/>
    </row>
    <row r="9556" ht="23.25">
      <c r="K9556" s="372"/>
    </row>
    <row r="9557" ht="23.25">
      <c r="K9557" s="372"/>
    </row>
    <row r="9558" ht="23.25">
      <c r="K9558" s="372"/>
    </row>
    <row r="9559" ht="23.25">
      <c r="K9559" s="372"/>
    </row>
    <row r="9560" ht="23.25">
      <c r="K9560" s="372"/>
    </row>
    <row r="9561" ht="23.25">
      <c r="K9561" s="372"/>
    </row>
    <row r="9562" ht="23.25">
      <c r="K9562" s="372"/>
    </row>
    <row r="9563" ht="23.25">
      <c r="K9563" s="372"/>
    </row>
    <row r="9564" ht="23.25">
      <c r="K9564" s="372"/>
    </row>
    <row r="9565" ht="23.25">
      <c r="K9565" s="372"/>
    </row>
    <row r="9566" ht="23.25">
      <c r="K9566" s="372"/>
    </row>
    <row r="9567" ht="23.25">
      <c r="K9567" s="372"/>
    </row>
    <row r="9568" ht="23.25">
      <c r="K9568" s="372"/>
    </row>
    <row r="9569" ht="23.25">
      <c r="K9569" s="372"/>
    </row>
    <row r="9570" ht="23.25">
      <c r="K9570" s="372"/>
    </row>
    <row r="9571" ht="23.25">
      <c r="K9571" s="372"/>
    </row>
    <row r="9572" ht="23.25">
      <c r="K9572" s="372"/>
    </row>
    <row r="9573" ht="23.25">
      <c r="K9573" s="372"/>
    </row>
    <row r="9574" ht="23.25">
      <c r="K9574" s="372"/>
    </row>
    <row r="9575" ht="23.25">
      <c r="K9575" s="372"/>
    </row>
    <row r="9576" ht="23.25">
      <c r="K9576" s="372"/>
    </row>
    <row r="9577" ht="23.25">
      <c r="K9577" s="372"/>
    </row>
    <row r="9578" ht="23.25">
      <c r="K9578" s="372"/>
    </row>
    <row r="9579" ht="23.25">
      <c r="K9579" s="372"/>
    </row>
    <row r="9580" ht="23.25">
      <c r="K9580" s="372"/>
    </row>
    <row r="9581" ht="23.25">
      <c r="K9581" s="372"/>
    </row>
    <row r="9582" ht="23.25">
      <c r="K9582" s="372"/>
    </row>
    <row r="9583" ht="23.25">
      <c r="K9583" s="372"/>
    </row>
    <row r="9584" ht="23.25">
      <c r="K9584" s="372"/>
    </row>
    <row r="9585" ht="23.25">
      <c r="K9585" s="372"/>
    </row>
    <row r="9586" ht="23.25">
      <c r="K9586" s="372"/>
    </row>
    <row r="9587" ht="23.25">
      <c r="K9587" s="372"/>
    </row>
    <row r="9588" ht="23.25">
      <c r="K9588" s="372"/>
    </row>
    <row r="9589" ht="23.25">
      <c r="K9589" s="372"/>
    </row>
    <row r="9590" ht="23.25">
      <c r="K9590" s="372"/>
    </row>
    <row r="9591" ht="23.25">
      <c r="K9591" s="372"/>
    </row>
    <row r="9592" ht="23.25">
      <c r="K9592" s="372"/>
    </row>
    <row r="9593" ht="23.25">
      <c r="K9593" s="372"/>
    </row>
    <row r="9594" ht="23.25">
      <c r="K9594" s="372"/>
    </row>
    <row r="9595" ht="23.25">
      <c r="K9595" s="372"/>
    </row>
    <row r="9596" ht="23.25">
      <c r="K9596" s="372"/>
    </row>
    <row r="9597" ht="23.25">
      <c r="K9597" s="372"/>
    </row>
    <row r="9598" ht="23.25">
      <c r="K9598" s="372"/>
    </row>
    <row r="9599" ht="23.25">
      <c r="K9599" s="372"/>
    </row>
    <row r="9600" ht="23.25">
      <c r="K9600" s="372"/>
    </row>
    <row r="9601" ht="23.25">
      <c r="K9601" s="372"/>
    </row>
    <row r="9602" ht="23.25">
      <c r="K9602" s="372"/>
    </row>
    <row r="9603" ht="23.25">
      <c r="K9603" s="372"/>
    </row>
    <row r="9604" ht="23.25">
      <c r="K9604" s="372"/>
    </row>
    <row r="9605" ht="23.25">
      <c r="K9605" s="372"/>
    </row>
    <row r="9606" ht="23.25">
      <c r="K9606" s="372"/>
    </row>
    <row r="9607" ht="23.25">
      <c r="K9607" s="372"/>
    </row>
    <row r="9608" ht="23.25">
      <c r="K9608" s="372"/>
    </row>
    <row r="9609" ht="23.25">
      <c r="K9609" s="372"/>
    </row>
    <row r="9610" ht="23.25">
      <c r="K9610" s="372"/>
    </row>
    <row r="9611" ht="23.25">
      <c r="K9611" s="372"/>
    </row>
    <row r="9612" ht="23.25">
      <c r="K9612" s="372"/>
    </row>
    <row r="9613" ht="23.25">
      <c r="K9613" s="372"/>
    </row>
    <row r="9614" ht="23.25">
      <c r="K9614" s="372"/>
    </row>
    <row r="9615" ht="23.25">
      <c r="K9615" s="372"/>
    </row>
    <row r="9616" ht="23.25">
      <c r="K9616" s="372"/>
    </row>
    <row r="9617" ht="23.25">
      <c r="K9617" s="372"/>
    </row>
    <row r="9618" ht="23.25">
      <c r="K9618" s="372"/>
    </row>
    <row r="9619" ht="23.25">
      <c r="K9619" s="372"/>
    </row>
    <row r="9620" ht="23.25">
      <c r="K9620" s="372"/>
    </row>
    <row r="9621" ht="23.25">
      <c r="K9621" s="372"/>
    </row>
    <row r="9622" ht="23.25">
      <c r="K9622" s="372"/>
    </row>
    <row r="9623" ht="23.25">
      <c r="K9623" s="372"/>
    </row>
    <row r="9624" ht="23.25">
      <c r="K9624" s="372"/>
    </row>
    <row r="9625" ht="23.25">
      <c r="K9625" s="372"/>
    </row>
    <row r="9626" ht="23.25">
      <c r="K9626" s="372"/>
    </row>
    <row r="9627" ht="23.25">
      <c r="K9627" s="372"/>
    </row>
    <row r="9628" ht="23.25">
      <c r="K9628" s="372"/>
    </row>
    <row r="9629" ht="23.25">
      <c r="K9629" s="372"/>
    </row>
    <row r="9630" ht="23.25">
      <c r="K9630" s="372"/>
    </row>
    <row r="9631" ht="23.25">
      <c r="K9631" s="372"/>
    </row>
    <row r="9632" ht="23.25">
      <c r="K9632" s="372"/>
    </row>
    <row r="9633" ht="23.25">
      <c r="K9633" s="372"/>
    </row>
    <row r="9634" ht="23.25">
      <c r="K9634" s="372"/>
    </row>
    <row r="9635" ht="23.25">
      <c r="K9635" s="372"/>
    </row>
    <row r="9636" ht="23.25">
      <c r="K9636" s="372"/>
    </row>
    <row r="9637" ht="23.25">
      <c r="K9637" s="372"/>
    </row>
    <row r="9638" ht="23.25">
      <c r="K9638" s="372"/>
    </row>
    <row r="9639" ht="23.25">
      <c r="K9639" s="372"/>
    </row>
    <row r="9640" ht="23.25">
      <c r="K9640" s="372"/>
    </row>
    <row r="9641" ht="23.25">
      <c r="K9641" s="372"/>
    </row>
    <row r="9642" ht="23.25">
      <c r="K9642" s="372"/>
    </row>
    <row r="9643" ht="23.25">
      <c r="K9643" s="372"/>
    </row>
    <row r="9644" ht="23.25">
      <c r="K9644" s="372"/>
    </row>
    <row r="9645" ht="23.25">
      <c r="K9645" s="372"/>
    </row>
    <row r="9646" ht="23.25">
      <c r="K9646" s="372"/>
    </row>
    <row r="9647" ht="23.25">
      <c r="K9647" s="372"/>
    </row>
    <row r="9648" ht="23.25">
      <c r="K9648" s="372"/>
    </row>
    <row r="9649" ht="23.25">
      <c r="K9649" s="372"/>
    </row>
    <row r="9650" ht="23.25">
      <c r="K9650" s="372"/>
    </row>
    <row r="9651" ht="23.25">
      <c r="K9651" s="372"/>
    </row>
    <row r="9652" ht="23.25">
      <c r="K9652" s="372"/>
    </row>
    <row r="9653" ht="23.25">
      <c r="K9653" s="372"/>
    </row>
    <row r="9654" ht="23.25">
      <c r="K9654" s="372"/>
    </row>
    <row r="9655" ht="23.25">
      <c r="K9655" s="372"/>
    </row>
    <row r="9656" ht="23.25">
      <c r="K9656" s="372"/>
    </row>
    <row r="9657" ht="23.25">
      <c r="K9657" s="372"/>
    </row>
    <row r="9658" ht="23.25">
      <c r="K9658" s="372"/>
    </row>
    <row r="9659" ht="23.25">
      <c r="K9659" s="372"/>
    </row>
    <row r="9660" ht="23.25">
      <c r="K9660" s="372"/>
    </row>
    <row r="9661" ht="23.25">
      <c r="K9661" s="372"/>
    </row>
    <row r="9662" ht="23.25">
      <c r="K9662" s="372"/>
    </row>
    <row r="9663" ht="23.25">
      <c r="K9663" s="372"/>
    </row>
    <row r="9664" ht="23.25">
      <c r="K9664" s="372"/>
    </row>
    <row r="9665" ht="23.25">
      <c r="K9665" s="372"/>
    </row>
    <row r="9666" ht="23.25">
      <c r="K9666" s="372"/>
    </row>
    <row r="9667" ht="23.25">
      <c r="K9667" s="372"/>
    </row>
    <row r="9668" ht="23.25">
      <c r="K9668" s="372"/>
    </row>
    <row r="9669" ht="23.25">
      <c r="K9669" s="372"/>
    </row>
    <row r="9670" ht="23.25">
      <c r="K9670" s="372"/>
    </row>
    <row r="9671" ht="23.25">
      <c r="K9671" s="372"/>
    </row>
    <row r="9672" ht="23.25">
      <c r="K9672" s="372"/>
    </row>
    <row r="9673" ht="23.25">
      <c r="K9673" s="372"/>
    </row>
    <row r="9674" ht="23.25">
      <c r="K9674" s="372"/>
    </row>
    <row r="9675" ht="23.25">
      <c r="K9675" s="372"/>
    </row>
    <row r="9676" ht="23.25">
      <c r="K9676" s="372"/>
    </row>
    <row r="9677" ht="23.25">
      <c r="K9677" s="372"/>
    </row>
    <row r="9678" ht="23.25">
      <c r="K9678" s="372"/>
    </row>
    <row r="9679" ht="23.25">
      <c r="K9679" s="372"/>
    </row>
    <row r="9680" ht="23.25">
      <c r="K9680" s="372"/>
    </row>
    <row r="9681" ht="23.25">
      <c r="K9681" s="372"/>
    </row>
    <row r="9682" ht="23.25">
      <c r="K9682" s="372"/>
    </row>
    <row r="9683" ht="23.25">
      <c r="K9683" s="372"/>
    </row>
    <row r="9684" ht="23.25">
      <c r="K9684" s="372"/>
    </row>
    <row r="9685" ht="23.25">
      <c r="K9685" s="372"/>
    </row>
    <row r="9686" ht="23.25">
      <c r="K9686" s="372"/>
    </row>
    <row r="9687" ht="23.25">
      <c r="K9687" s="372"/>
    </row>
    <row r="9688" ht="23.25">
      <c r="K9688" s="372"/>
    </row>
    <row r="9689" ht="23.25">
      <c r="K9689" s="372"/>
    </row>
    <row r="9690" ht="23.25">
      <c r="K9690" s="372"/>
    </row>
    <row r="9691" ht="23.25">
      <c r="K9691" s="372"/>
    </row>
    <row r="9692" ht="23.25">
      <c r="K9692" s="372"/>
    </row>
    <row r="9693" ht="23.25">
      <c r="K9693" s="372"/>
    </row>
    <row r="9694" ht="23.25">
      <c r="K9694" s="372"/>
    </row>
    <row r="9695" ht="23.25">
      <c r="K9695" s="372"/>
    </row>
    <row r="9696" ht="23.25">
      <c r="K9696" s="372"/>
    </row>
    <row r="9697" ht="23.25">
      <c r="K9697" s="372"/>
    </row>
    <row r="9698" ht="23.25">
      <c r="K9698" s="372"/>
    </row>
    <row r="9699" ht="23.25">
      <c r="K9699" s="372"/>
    </row>
    <row r="9700" ht="23.25">
      <c r="K9700" s="372"/>
    </row>
    <row r="9701" ht="23.25">
      <c r="K9701" s="372"/>
    </row>
    <row r="9702" ht="23.25">
      <c r="K9702" s="372"/>
    </row>
    <row r="9703" ht="23.25">
      <c r="K9703" s="372"/>
    </row>
    <row r="9704" ht="23.25">
      <c r="K9704" s="372"/>
    </row>
    <row r="9705" ht="23.25">
      <c r="K9705" s="372"/>
    </row>
    <row r="9706" ht="23.25">
      <c r="K9706" s="372"/>
    </row>
    <row r="9707" ht="23.25">
      <c r="K9707" s="372"/>
    </row>
    <row r="9708" ht="23.25">
      <c r="K9708" s="372"/>
    </row>
    <row r="9709" ht="23.25">
      <c r="K9709" s="372"/>
    </row>
    <row r="9710" ht="23.25">
      <c r="K9710" s="372"/>
    </row>
    <row r="9711" ht="23.25">
      <c r="K9711" s="372"/>
    </row>
    <row r="9712" ht="23.25">
      <c r="K9712" s="372"/>
    </row>
    <row r="9713" ht="23.25">
      <c r="K9713" s="372"/>
    </row>
    <row r="9714" ht="23.25">
      <c r="K9714" s="372"/>
    </row>
    <row r="9715" ht="23.25">
      <c r="K9715" s="372"/>
    </row>
    <row r="9716" ht="23.25">
      <c r="K9716" s="372"/>
    </row>
    <row r="9717" ht="23.25">
      <c r="K9717" s="372"/>
    </row>
    <row r="9718" ht="23.25">
      <c r="K9718" s="372"/>
    </row>
    <row r="9719" ht="23.25">
      <c r="K9719" s="372"/>
    </row>
    <row r="9720" ht="23.25">
      <c r="K9720" s="372"/>
    </row>
    <row r="9721" ht="23.25">
      <c r="K9721" s="372"/>
    </row>
    <row r="9722" ht="23.25">
      <c r="K9722" s="372"/>
    </row>
    <row r="9723" ht="23.25">
      <c r="K9723" s="372"/>
    </row>
    <row r="9724" ht="23.25">
      <c r="K9724" s="372"/>
    </row>
    <row r="9725" ht="23.25">
      <c r="K9725" s="372"/>
    </row>
    <row r="9726" ht="23.25">
      <c r="K9726" s="372"/>
    </row>
    <row r="9727" ht="23.25">
      <c r="K9727" s="372"/>
    </row>
    <row r="9728" ht="23.25">
      <c r="K9728" s="372"/>
    </row>
    <row r="9729" ht="23.25">
      <c r="K9729" s="372"/>
    </row>
    <row r="9730" ht="23.25">
      <c r="K9730" s="372"/>
    </row>
    <row r="9731" ht="23.25">
      <c r="K9731" s="372"/>
    </row>
    <row r="9732" ht="23.25">
      <c r="K9732" s="372"/>
    </row>
    <row r="9733" ht="23.25">
      <c r="K9733" s="372"/>
    </row>
    <row r="9734" ht="23.25">
      <c r="K9734" s="372"/>
    </row>
    <row r="9735" ht="23.25">
      <c r="K9735" s="372"/>
    </row>
    <row r="9736" ht="23.25">
      <c r="K9736" s="372"/>
    </row>
    <row r="9737" ht="23.25">
      <c r="K9737" s="372"/>
    </row>
    <row r="9738" ht="23.25">
      <c r="K9738" s="372"/>
    </row>
    <row r="9739" ht="23.25">
      <c r="K9739" s="372"/>
    </row>
    <row r="9740" ht="23.25">
      <c r="K9740" s="372"/>
    </row>
    <row r="9741" ht="23.25">
      <c r="K9741" s="372"/>
    </row>
    <row r="9742" ht="23.25">
      <c r="K9742" s="372"/>
    </row>
    <row r="9743" ht="23.25">
      <c r="K9743" s="372"/>
    </row>
    <row r="9744" ht="23.25">
      <c r="K9744" s="372"/>
    </row>
    <row r="9745" ht="23.25">
      <c r="K9745" s="372"/>
    </row>
    <row r="9746" ht="23.25">
      <c r="K9746" s="372"/>
    </row>
    <row r="9747" ht="23.25">
      <c r="K9747" s="372"/>
    </row>
    <row r="9748" ht="23.25">
      <c r="K9748" s="372"/>
    </row>
    <row r="9749" ht="23.25">
      <c r="K9749" s="372"/>
    </row>
    <row r="9750" ht="23.25">
      <c r="K9750" s="372"/>
    </row>
    <row r="9751" ht="23.25">
      <c r="K9751" s="372"/>
    </row>
    <row r="9752" ht="23.25">
      <c r="K9752" s="372"/>
    </row>
    <row r="9753" ht="23.25">
      <c r="K9753" s="372"/>
    </row>
    <row r="9754" ht="23.25">
      <c r="K9754" s="372"/>
    </row>
    <row r="9755" ht="23.25">
      <c r="K9755" s="372"/>
    </row>
    <row r="9756" ht="23.25">
      <c r="K9756" s="372"/>
    </row>
    <row r="9757" ht="23.25">
      <c r="K9757" s="372"/>
    </row>
    <row r="9758" ht="23.25">
      <c r="K9758" s="372"/>
    </row>
    <row r="9759" ht="23.25">
      <c r="K9759" s="372"/>
    </row>
    <row r="9760" ht="23.25">
      <c r="K9760" s="372"/>
    </row>
    <row r="9761" ht="23.25">
      <c r="K9761" s="372"/>
    </row>
    <row r="9762" ht="23.25">
      <c r="K9762" s="372"/>
    </row>
    <row r="9763" ht="23.25">
      <c r="K9763" s="372"/>
    </row>
    <row r="9764" ht="23.25">
      <c r="K9764" s="372"/>
    </row>
    <row r="9765" ht="23.25">
      <c r="K9765" s="372"/>
    </row>
    <row r="9766" ht="23.25">
      <c r="K9766" s="372"/>
    </row>
    <row r="9767" ht="23.25">
      <c r="K9767" s="372"/>
    </row>
    <row r="9768" ht="23.25">
      <c r="K9768" s="372"/>
    </row>
    <row r="9769" ht="23.25">
      <c r="K9769" s="372"/>
    </row>
    <row r="9770" ht="23.25">
      <c r="K9770" s="372"/>
    </row>
    <row r="9771" ht="23.25">
      <c r="K9771" s="372"/>
    </row>
    <row r="9772" ht="23.25">
      <c r="K9772" s="372"/>
    </row>
    <row r="9773" ht="23.25">
      <c r="K9773" s="372"/>
    </row>
    <row r="9774" ht="23.25">
      <c r="K9774" s="372"/>
    </row>
    <row r="9775" ht="23.25">
      <c r="K9775" s="372"/>
    </row>
    <row r="9776" ht="23.25">
      <c r="K9776" s="372"/>
    </row>
    <row r="9777" ht="23.25">
      <c r="K9777" s="372"/>
    </row>
    <row r="9778" ht="23.25">
      <c r="K9778" s="372"/>
    </row>
    <row r="9779" ht="23.25">
      <c r="K9779" s="372"/>
    </row>
    <row r="9780" ht="23.25">
      <c r="K9780" s="372"/>
    </row>
    <row r="9781" ht="23.25">
      <c r="K9781" s="372"/>
    </row>
    <row r="9782" ht="23.25">
      <c r="K9782" s="372"/>
    </row>
    <row r="9783" ht="23.25">
      <c r="K9783" s="372"/>
    </row>
    <row r="9784" ht="23.25">
      <c r="K9784" s="372"/>
    </row>
    <row r="9785" ht="23.25">
      <c r="K9785" s="372"/>
    </row>
    <row r="9786" ht="23.25">
      <c r="K9786" s="372"/>
    </row>
    <row r="9787" ht="23.25">
      <c r="K9787" s="372"/>
    </row>
    <row r="9788" ht="23.25">
      <c r="K9788" s="372"/>
    </row>
    <row r="9789" ht="23.25">
      <c r="K9789" s="372"/>
    </row>
    <row r="9790" ht="23.25">
      <c r="K9790" s="372"/>
    </row>
    <row r="9791" ht="23.25">
      <c r="K9791" s="372"/>
    </row>
    <row r="9792" ht="23.25">
      <c r="K9792" s="372"/>
    </row>
    <row r="9793" ht="23.25">
      <c r="K9793" s="372"/>
    </row>
    <row r="9794" ht="23.25">
      <c r="K9794" s="372"/>
    </row>
    <row r="9795" ht="23.25">
      <c r="K9795" s="372"/>
    </row>
    <row r="9796" ht="23.25">
      <c r="K9796" s="372"/>
    </row>
    <row r="9797" ht="23.25">
      <c r="K9797" s="372"/>
    </row>
    <row r="9798" ht="23.25">
      <c r="K9798" s="372"/>
    </row>
    <row r="9799" ht="23.25">
      <c r="K9799" s="372"/>
    </row>
    <row r="9800" ht="23.25">
      <c r="K9800" s="372"/>
    </row>
    <row r="9801" ht="23.25">
      <c r="K9801" s="372"/>
    </row>
    <row r="9802" ht="23.25">
      <c r="K9802" s="372"/>
    </row>
    <row r="9803" ht="23.25">
      <c r="K9803" s="372"/>
    </row>
    <row r="9804" ht="23.25">
      <c r="K9804" s="372"/>
    </row>
    <row r="9805" ht="23.25">
      <c r="K9805" s="372"/>
    </row>
    <row r="9806" ht="23.25">
      <c r="K9806" s="372"/>
    </row>
    <row r="9807" ht="23.25">
      <c r="K9807" s="372"/>
    </row>
    <row r="9808" ht="23.25">
      <c r="K9808" s="372"/>
    </row>
    <row r="9809" ht="23.25">
      <c r="K9809" s="372"/>
    </row>
    <row r="9810" ht="23.25">
      <c r="K9810" s="372"/>
    </row>
    <row r="9811" ht="23.25">
      <c r="K9811" s="372"/>
    </row>
    <row r="9812" ht="23.25">
      <c r="K9812" s="372"/>
    </row>
    <row r="9813" ht="23.25">
      <c r="K9813" s="372"/>
    </row>
    <row r="9814" ht="23.25">
      <c r="K9814" s="372"/>
    </row>
    <row r="9815" ht="23.25">
      <c r="K9815" s="372"/>
    </row>
    <row r="9816" ht="23.25">
      <c r="K9816" s="372"/>
    </row>
    <row r="9817" ht="23.25">
      <c r="K9817" s="372"/>
    </row>
    <row r="9818" ht="23.25">
      <c r="K9818" s="372"/>
    </row>
    <row r="9819" ht="23.25">
      <c r="K9819" s="372"/>
    </row>
    <row r="9820" ht="23.25">
      <c r="K9820" s="372"/>
    </row>
    <row r="9821" ht="23.25">
      <c r="K9821" s="372"/>
    </row>
    <row r="9822" ht="23.25">
      <c r="K9822" s="372"/>
    </row>
    <row r="9823" ht="23.25">
      <c r="K9823" s="372"/>
    </row>
    <row r="9824" ht="23.25">
      <c r="K9824" s="372"/>
    </row>
    <row r="9825" ht="23.25">
      <c r="K9825" s="372"/>
    </row>
    <row r="9826" ht="23.25">
      <c r="K9826" s="372"/>
    </row>
    <row r="9827" ht="23.25">
      <c r="K9827" s="372"/>
    </row>
    <row r="9828" ht="23.25">
      <c r="K9828" s="372"/>
    </row>
    <row r="9829" ht="23.25">
      <c r="K9829" s="372"/>
    </row>
    <row r="9830" ht="23.25">
      <c r="K9830" s="372"/>
    </row>
    <row r="9831" ht="23.25">
      <c r="K9831" s="372"/>
    </row>
    <row r="9832" ht="23.25">
      <c r="K9832" s="372"/>
    </row>
    <row r="9833" ht="23.25">
      <c r="K9833" s="372"/>
    </row>
    <row r="9834" ht="23.25">
      <c r="K9834" s="372"/>
    </row>
    <row r="9835" ht="23.25">
      <c r="K9835" s="372"/>
    </row>
    <row r="9836" ht="23.25">
      <c r="K9836" s="372"/>
    </row>
    <row r="9837" ht="23.25">
      <c r="K9837" s="372"/>
    </row>
    <row r="9838" ht="23.25">
      <c r="K9838" s="372"/>
    </row>
    <row r="9839" ht="23.25">
      <c r="K9839" s="372"/>
    </row>
    <row r="9840" ht="23.25">
      <c r="K9840" s="372"/>
    </row>
    <row r="9841" ht="23.25">
      <c r="K9841" s="372"/>
    </row>
    <row r="9842" ht="23.25">
      <c r="K9842" s="372"/>
    </row>
    <row r="9843" ht="23.25">
      <c r="K9843" s="372"/>
    </row>
    <row r="9844" ht="23.25">
      <c r="K9844" s="372"/>
    </row>
    <row r="9845" ht="23.25">
      <c r="K9845" s="372"/>
    </row>
    <row r="9846" ht="23.25">
      <c r="K9846" s="372"/>
    </row>
    <row r="9847" ht="23.25">
      <c r="K9847" s="372"/>
    </row>
    <row r="9848" ht="23.25">
      <c r="K9848" s="372"/>
    </row>
    <row r="9849" ht="23.25">
      <c r="K9849" s="372"/>
    </row>
    <row r="9850" ht="23.25">
      <c r="K9850" s="372"/>
    </row>
    <row r="9851" ht="23.25">
      <c r="K9851" s="372"/>
    </row>
    <row r="9852" ht="23.25">
      <c r="K9852" s="372"/>
    </row>
    <row r="9853" ht="23.25">
      <c r="K9853" s="372"/>
    </row>
    <row r="9854" ht="23.25">
      <c r="K9854" s="372"/>
    </row>
    <row r="9855" ht="23.25">
      <c r="K9855" s="372"/>
    </row>
    <row r="9856" ht="23.25">
      <c r="K9856" s="372"/>
    </row>
    <row r="9857" ht="23.25">
      <c r="K9857" s="372"/>
    </row>
    <row r="9858" ht="23.25">
      <c r="K9858" s="372"/>
    </row>
    <row r="9859" ht="23.25">
      <c r="K9859" s="372"/>
    </row>
    <row r="9860" ht="23.25">
      <c r="K9860" s="372"/>
    </row>
    <row r="9861" ht="23.25">
      <c r="K9861" s="372"/>
    </row>
    <row r="9862" ht="23.25">
      <c r="K9862" s="372"/>
    </row>
    <row r="9863" ht="23.25">
      <c r="K9863" s="372"/>
    </row>
    <row r="9864" ht="23.25">
      <c r="K9864" s="372"/>
    </row>
    <row r="9865" ht="23.25">
      <c r="K9865" s="372"/>
    </row>
    <row r="9866" ht="23.25">
      <c r="K9866" s="372"/>
    </row>
    <row r="9867" ht="23.25">
      <c r="K9867" s="372"/>
    </row>
    <row r="9868" ht="23.25">
      <c r="K9868" s="372"/>
    </row>
    <row r="9869" ht="23.25">
      <c r="K9869" s="372"/>
    </row>
    <row r="9870" ht="23.25">
      <c r="K9870" s="372"/>
    </row>
    <row r="9871" ht="23.25">
      <c r="K9871" s="372"/>
    </row>
    <row r="9872" ht="23.25">
      <c r="K9872" s="372"/>
    </row>
    <row r="9873" ht="23.25">
      <c r="K9873" s="372"/>
    </row>
    <row r="9874" ht="23.25">
      <c r="K9874" s="372"/>
    </row>
    <row r="9875" ht="23.25">
      <c r="K9875" s="372"/>
    </row>
    <row r="9876" ht="23.25">
      <c r="K9876" s="372"/>
    </row>
    <row r="9877" ht="23.25">
      <c r="K9877" s="372"/>
    </row>
    <row r="9878" ht="23.25">
      <c r="K9878" s="372"/>
    </row>
    <row r="9879" ht="23.25">
      <c r="K9879" s="372"/>
    </row>
    <row r="9880" ht="23.25">
      <c r="K9880" s="372"/>
    </row>
    <row r="9881" ht="23.25">
      <c r="K9881" s="372"/>
    </row>
    <row r="9882" ht="23.25">
      <c r="K9882" s="372"/>
    </row>
    <row r="9883" ht="23.25">
      <c r="K9883" s="372"/>
    </row>
    <row r="9884" ht="23.25">
      <c r="K9884" s="372"/>
    </row>
    <row r="9885" ht="23.25">
      <c r="K9885" s="372"/>
    </row>
    <row r="9886" ht="23.25">
      <c r="K9886" s="372"/>
    </row>
    <row r="9887" ht="23.25">
      <c r="K9887" s="372"/>
    </row>
    <row r="9888" ht="23.25">
      <c r="K9888" s="372"/>
    </row>
    <row r="9889" ht="23.25">
      <c r="K9889" s="372"/>
    </row>
    <row r="9890" ht="23.25">
      <c r="K9890" s="372"/>
    </row>
    <row r="9891" ht="23.25">
      <c r="K9891" s="372"/>
    </row>
    <row r="9892" ht="23.25">
      <c r="K9892" s="372"/>
    </row>
    <row r="9893" ht="23.25">
      <c r="K9893" s="372"/>
    </row>
    <row r="9894" ht="23.25">
      <c r="K9894" s="372"/>
    </row>
    <row r="9895" ht="23.25">
      <c r="K9895" s="372"/>
    </row>
    <row r="9896" ht="23.25">
      <c r="K9896" s="372"/>
    </row>
    <row r="9897" ht="23.25">
      <c r="K9897" s="372"/>
    </row>
    <row r="9898" ht="23.25">
      <c r="K9898" s="372"/>
    </row>
    <row r="9899" ht="23.25">
      <c r="K9899" s="372"/>
    </row>
    <row r="9900" ht="23.25">
      <c r="K9900" s="372"/>
    </row>
    <row r="9901" ht="23.25">
      <c r="K9901" s="372"/>
    </row>
    <row r="9902" ht="23.25">
      <c r="K9902" s="372"/>
    </row>
    <row r="9903" ht="23.25">
      <c r="K9903" s="372"/>
    </row>
    <row r="9904" ht="23.25">
      <c r="K9904" s="372"/>
    </row>
    <row r="9905" ht="23.25">
      <c r="K9905" s="372"/>
    </row>
    <row r="9906" ht="23.25">
      <c r="K9906" s="372"/>
    </row>
    <row r="9907" ht="23.25">
      <c r="K9907" s="372"/>
    </row>
    <row r="9908" ht="23.25">
      <c r="K9908" s="372"/>
    </row>
    <row r="9909" ht="23.25">
      <c r="K9909" s="372"/>
    </row>
    <row r="9910" ht="23.25">
      <c r="K9910" s="372"/>
    </row>
    <row r="9911" ht="23.25">
      <c r="K9911" s="372"/>
    </row>
    <row r="9912" ht="23.25">
      <c r="K9912" s="372"/>
    </row>
    <row r="9913" ht="23.25">
      <c r="K9913" s="372"/>
    </row>
    <row r="9914" ht="23.25">
      <c r="K9914" s="372"/>
    </row>
    <row r="9915" ht="23.25">
      <c r="K9915" s="372"/>
    </row>
    <row r="9916" ht="23.25">
      <c r="K9916" s="372"/>
    </row>
    <row r="9917" ht="23.25">
      <c r="K9917" s="372"/>
    </row>
    <row r="9918" ht="23.25">
      <c r="K9918" s="372"/>
    </row>
    <row r="9919" ht="23.25">
      <c r="K9919" s="372"/>
    </row>
    <row r="9920" ht="23.25">
      <c r="K9920" s="372"/>
    </row>
    <row r="9921" ht="23.25">
      <c r="K9921" s="372"/>
    </row>
    <row r="9922" ht="23.25">
      <c r="K9922" s="372"/>
    </row>
    <row r="9923" ht="23.25">
      <c r="K9923" s="372"/>
    </row>
    <row r="9924" ht="23.25">
      <c r="K9924" s="372"/>
    </row>
    <row r="9925" ht="23.25">
      <c r="K9925" s="372"/>
    </row>
    <row r="9926" ht="23.25">
      <c r="K9926" s="372"/>
    </row>
    <row r="9927" ht="23.25">
      <c r="K9927" s="372"/>
    </row>
    <row r="9928" ht="23.25">
      <c r="K9928" s="372"/>
    </row>
    <row r="9929" ht="23.25">
      <c r="K9929" s="372"/>
    </row>
    <row r="9930" ht="23.25">
      <c r="K9930" s="372"/>
    </row>
    <row r="9931" ht="23.25">
      <c r="K9931" s="372"/>
    </row>
    <row r="9932" ht="23.25">
      <c r="K9932" s="372"/>
    </row>
    <row r="9933" ht="23.25">
      <c r="K9933" s="372"/>
    </row>
    <row r="9934" ht="23.25">
      <c r="K9934" s="372"/>
    </row>
    <row r="9935" ht="23.25">
      <c r="K9935" s="372"/>
    </row>
    <row r="9936" ht="23.25">
      <c r="K9936" s="372"/>
    </row>
    <row r="9937" ht="23.25">
      <c r="K9937" s="372"/>
    </row>
    <row r="9938" ht="23.25">
      <c r="K9938" s="372"/>
    </row>
    <row r="9939" ht="23.25">
      <c r="K9939" s="372"/>
    </row>
    <row r="9940" ht="23.25">
      <c r="K9940" s="372"/>
    </row>
    <row r="9941" ht="23.25">
      <c r="K9941" s="372"/>
    </row>
    <row r="9942" ht="23.25">
      <c r="K9942" s="372"/>
    </row>
    <row r="9943" ht="23.25">
      <c r="K9943" s="372"/>
    </row>
    <row r="9944" ht="23.25">
      <c r="K9944" s="372"/>
    </row>
    <row r="9945" ht="23.25">
      <c r="K9945" s="372"/>
    </row>
    <row r="9946" ht="23.25">
      <c r="K9946" s="372"/>
    </row>
    <row r="9947" ht="23.25">
      <c r="K9947" s="372"/>
    </row>
    <row r="9948" ht="23.25">
      <c r="K9948" s="372"/>
    </row>
    <row r="9949" ht="23.25">
      <c r="K9949" s="372"/>
    </row>
    <row r="9950" ht="23.25">
      <c r="K9950" s="372"/>
    </row>
    <row r="9951" ht="23.25">
      <c r="K9951" s="372"/>
    </row>
    <row r="9952" ht="23.25">
      <c r="K9952" s="372"/>
    </row>
    <row r="9953" ht="23.25">
      <c r="K9953" s="372"/>
    </row>
    <row r="9954" ht="23.25">
      <c r="K9954" s="372"/>
    </row>
    <row r="9955" ht="23.25">
      <c r="K9955" s="372"/>
    </row>
    <row r="9956" ht="23.25">
      <c r="K9956" s="372"/>
    </row>
    <row r="9957" ht="23.25">
      <c r="K9957" s="372"/>
    </row>
    <row r="9958" ht="23.25">
      <c r="K9958" s="372"/>
    </row>
    <row r="9959" ht="23.25">
      <c r="K9959" s="372"/>
    </row>
    <row r="9960" ht="23.25">
      <c r="K9960" s="372"/>
    </row>
    <row r="9961" ht="23.25">
      <c r="K9961" s="372"/>
    </row>
    <row r="9962" ht="23.25">
      <c r="K9962" s="372"/>
    </row>
    <row r="9963" ht="23.25">
      <c r="K9963" s="372"/>
    </row>
    <row r="9964" ht="23.25">
      <c r="K9964" s="372"/>
    </row>
    <row r="9965" ht="23.25">
      <c r="K9965" s="372"/>
    </row>
    <row r="9966" ht="23.25">
      <c r="K9966" s="372"/>
    </row>
    <row r="9967" ht="23.25">
      <c r="K9967" s="372"/>
    </row>
    <row r="9968" ht="23.25">
      <c r="K9968" s="372"/>
    </row>
    <row r="9969" ht="23.25">
      <c r="K9969" s="372"/>
    </row>
    <row r="9970" ht="23.25">
      <c r="K9970" s="372"/>
    </row>
    <row r="9971" ht="23.25">
      <c r="K9971" s="372"/>
    </row>
    <row r="9972" ht="23.25">
      <c r="K9972" s="372"/>
    </row>
    <row r="9973" ht="23.25">
      <c r="K9973" s="372"/>
    </row>
    <row r="9974" ht="23.25">
      <c r="K9974" s="372"/>
    </row>
    <row r="9975" ht="23.25">
      <c r="K9975" s="372"/>
    </row>
    <row r="9976" ht="23.25">
      <c r="K9976" s="372"/>
    </row>
    <row r="9977" ht="23.25">
      <c r="K9977" s="372"/>
    </row>
    <row r="9978" ht="23.25">
      <c r="K9978" s="372"/>
    </row>
    <row r="9979" ht="23.25">
      <c r="K9979" s="372"/>
    </row>
    <row r="9980" ht="23.25">
      <c r="K9980" s="372"/>
    </row>
    <row r="9981" ht="23.25">
      <c r="K9981" s="372"/>
    </row>
    <row r="9982" ht="23.25">
      <c r="K9982" s="372"/>
    </row>
    <row r="9983" ht="23.25">
      <c r="K9983" s="372"/>
    </row>
    <row r="9984" ht="23.25">
      <c r="K9984" s="372"/>
    </row>
    <row r="9985" ht="23.25">
      <c r="K9985" s="372"/>
    </row>
    <row r="9986" ht="23.25">
      <c r="K9986" s="372"/>
    </row>
    <row r="9987" ht="23.25">
      <c r="K9987" s="372"/>
    </row>
    <row r="9988" ht="23.25">
      <c r="K9988" s="372"/>
    </row>
    <row r="9989" ht="23.25">
      <c r="K9989" s="372"/>
    </row>
    <row r="9990" ht="23.25">
      <c r="K9990" s="372"/>
    </row>
    <row r="9991" ht="23.25">
      <c r="K9991" s="372"/>
    </row>
    <row r="9992" ht="23.25">
      <c r="K9992" s="372"/>
    </row>
    <row r="9993" ht="23.25">
      <c r="K9993" s="372"/>
    </row>
    <row r="9994" ht="23.25">
      <c r="K9994" s="372"/>
    </row>
    <row r="9995" ht="23.25">
      <c r="K9995" s="372"/>
    </row>
    <row r="9996" ht="23.25">
      <c r="K9996" s="372"/>
    </row>
    <row r="9997" ht="23.25">
      <c r="K9997" s="372"/>
    </row>
    <row r="9998" ht="23.25">
      <c r="K9998" s="372"/>
    </row>
    <row r="9999" ht="23.25">
      <c r="K9999" s="372"/>
    </row>
    <row r="10000" ht="23.25">
      <c r="K10000" s="372"/>
    </row>
    <row r="10001" ht="23.25">
      <c r="K10001" s="372"/>
    </row>
    <row r="10002" ht="23.25">
      <c r="K10002" s="372"/>
    </row>
    <row r="10003" ht="23.25">
      <c r="K10003" s="372"/>
    </row>
    <row r="10004" ht="23.25">
      <c r="K10004" s="372"/>
    </row>
    <row r="10005" ht="23.25">
      <c r="K10005" s="372"/>
    </row>
    <row r="10006" ht="23.25">
      <c r="K10006" s="372"/>
    </row>
    <row r="10007" ht="23.25">
      <c r="K10007" s="372"/>
    </row>
    <row r="10008" ht="23.25">
      <c r="K10008" s="372"/>
    </row>
    <row r="10009" ht="23.25">
      <c r="K10009" s="372"/>
    </row>
    <row r="10010" ht="23.25">
      <c r="K10010" s="372"/>
    </row>
    <row r="10011" ht="23.25">
      <c r="K10011" s="372"/>
    </row>
    <row r="10012" ht="23.25">
      <c r="K10012" s="372"/>
    </row>
    <row r="10013" ht="23.25">
      <c r="K10013" s="372"/>
    </row>
    <row r="10014" ht="23.25">
      <c r="K10014" s="372"/>
    </row>
    <row r="10015" ht="23.25">
      <c r="K10015" s="372"/>
    </row>
    <row r="10016" ht="23.25">
      <c r="K10016" s="372"/>
    </row>
    <row r="10017" ht="23.25">
      <c r="K10017" s="372"/>
    </row>
    <row r="10018" ht="23.25">
      <c r="K10018" s="372"/>
    </row>
    <row r="10019" ht="23.25">
      <c r="K10019" s="372"/>
    </row>
    <row r="10020" ht="23.25">
      <c r="K10020" s="372"/>
    </row>
    <row r="10021" ht="23.25">
      <c r="K10021" s="372"/>
    </row>
    <row r="10022" ht="23.25">
      <c r="K10022" s="372"/>
    </row>
    <row r="10023" ht="23.25">
      <c r="K10023" s="372"/>
    </row>
    <row r="10024" ht="23.25">
      <c r="K10024" s="372"/>
    </row>
    <row r="10025" ht="23.25">
      <c r="K10025" s="372"/>
    </row>
    <row r="10026" ht="23.25">
      <c r="K10026" s="372"/>
    </row>
    <row r="10027" ht="23.25">
      <c r="K10027" s="372"/>
    </row>
    <row r="10028" ht="23.25">
      <c r="K10028" s="372"/>
    </row>
    <row r="10029" ht="23.25">
      <c r="K10029" s="372"/>
    </row>
    <row r="10030" ht="23.25">
      <c r="K10030" s="372"/>
    </row>
    <row r="10031" ht="23.25">
      <c r="K10031" s="372"/>
    </row>
    <row r="10032" ht="23.25">
      <c r="K10032" s="372"/>
    </row>
    <row r="10033" ht="23.25">
      <c r="K10033" s="372"/>
    </row>
    <row r="10034" ht="23.25">
      <c r="K10034" s="372"/>
    </row>
    <row r="10035" ht="23.25">
      <c r="K10035" s="372"/>
    </row>
    <row r="10036" ht="23.25">
      <c r="K10036" s="372"/>
    </row>
    <row r="10037" ht="23.25">
      <c r="K10037" s="372"/>
    </row>
    <row r="10038" ht="23.25">
      <c r="K10038" s="372"/>
    </row>
    <row r="10039" ht="23.25">
      <c r="K10039" s="372"/>
    </row>
    <row r="10040" ht="23.25">
      <c r="K10040" s="372"/>
    </row>
    <row r="10041" ht="23.25">
      <c r="K10041" s="372"/>
    </row>
    <row r="10042" ht="23.25">
      <c r="K10042" s="372"/>
    </row>
    <row r="10043" ht="23.25">
      <c r="K10043" s="372"/>
    </row>
    <row r="10044" ht="23.25">
      <c r="K10044" s="372"/>
    </row>
    <row r="10045" ht="23.25">
      <c r="K10045" s="372"/>
    </row>
    <row r="10046" ht="23.25">
      <c r="K10046" s="372"/>
    </row>
    <row r="10047" ht="23.25">
      <c r="K10047" s="372"/>
    </row>
    <row r="10048" ht="23.25">
      <c r="K10048" s="372"/>
    </row>
    <row r="10049" ht="23.25">
      <c r="K10049" s="372"/>
    </row>
    <row r="10050" ht="23.25">
      <c r="K10050" s="372"/>
    </row>
    <row r="10051" ht="23.25">
      <c r="K10051" s="372"/>
    </row>
    <row r="10052" ht="23.25">
      <c r="K10052" s="372"/>
    </row>
    <row r="10053" ht="23.25">
      <c r="K10053" s="372"/>
    </row>
    <row r="10054" ht="23.25">
      <c r="K10054" s="372"/>
    </row>
    <row r="10055" ht="23.25">
      <c r="K10055" s="372"/>
    </row>
    <row r="10056" ht="23.25">
      <c r="K10056" s="372"/>
    </row>
    <row r="10057" ht="23.25">
      <c r="K10057" s="372"/>
    </row>
    <row r="10058" ht="23.25">
      <c r="K10058" s="372"/>
    </row>
    <row r="10059" ht="23.25">
      <c r="K10059" s="372"/>
    </row>
    <row r="10060" ht="23.25">
      <c r="K10060" s="372"/>
    </row>
    <row r="10061" ht="23.25">
      <c r="K10061" s="372"/>
    </row>
    <row r="10062" ht="23.25">
      <c r="K10062" s="372"/>
    </row>
    <row r="10063" ht="23.25">
      <c r="K10063" s="372"/>
    </row>
    <row r="10064" ht="23.25">
      <c r="K10064" s="372"/>
    </row>
    <row r="10065" ht="23.25">
      <c r="K10065" s="372"/>
    </row>
    <row r="10066" ht="23.25">
      <c r="K10066" s="372"/>
    </row>
    <row r="10067" ht="23.25">
      <c r="K10067" s="372"/>
    </row>
    <row r="10068" ht="23.25">
      <c r="K10068" s="372"/>
    </row>
    <row r="10069" ht="23.25">
      <c r="K10069" s="372"/>
    </row>
    <row r="10070" ht="23.25">
      <c r="K10070" s="372"/>
    </row>
    <row r="10071" ht="23.25">
      <c r="K10071" s="372"/>
    </row>
    <row r="10072" ht="23.25">
      <c r="K10072" s="372"/>
    </row>
    <row r="10073" ht="23.25">
      <c r="K10073" s="372"/>
    </row>
    <row r="10074" ht="23.25">
      <c r="K10074" s="372"/>
    </row>
    <row r="10075" ht="23.25">
      <c r="K10075" s="372"/>
    </row>
    <row r="10076" ht="23.25">
      <c r="K10076" s="372"/>
    </row>
    <row r="10077" ht="23.25">
      <c r="K10077" s="372"/>
    </row>
    <row r="10078" ht="23.25">
      <c r="K10078" s="372"/>
    </row>
    <row r="10079" ht="23.25">
      <c r="K10079" s="372"/>
    </row>
    <row r="10080" ht="23.25">
      <c r="K10080" s="372"/>
    </row>
    <row r="10081" ht="23.25">
      <c r="K10081" s="372"/>
    </row>
    <row r="10082" ht="23.25">
      <c r="K10082" s="372"/>
    </row>
    <row r="10083" ht="23.25">
      <c r="K10083" s="372"/>
    </row>
    <row r="10084" ht="23.25">
      <c r="K10084" s="372"/>
    </row>
    <row r="10085" ht="23.25">
      <c r="K10085" s="372"/>
    </row>
    <row r="10086" ht="23.25">
      <c r="K10086" s="372"/>
    </row>
    <row r="10087" ht="23.25">
      <c r="K10087" s="372"/>
    </row>
    <row r="10088" ht="23.25">
      <c r="K10088" s="372"/>
    </row>
    <row r="10089" ht="23.25">
      <c r="K10089" s="372"/>
    </row>
    <row r="10090" ht="23.25">
      <c r="K10090" s="372"/>
    </row>
    <row r="10091" ht="23.25">
      <c r="K10091" s="372"/>
    </row>
    <row r="10092" ht="23.25">
      <c r="K10092" s="372"/>
    </row>
    <row r="10093" ht="23.25">
      <c r="K10093" s="372"/>
    </row>
    <row r="10094" ht="23.25">
      <c r="K10094" s="372"/>
    </row>
    <row r="10095" ht="23.25">
      <c r="K10095" s="372"/>
    </row>
    <row r="10096" ht="23.25">
      <c r="K10096" s="372"/>
    </row>
    <row r="10097" ht="23.25">
      <c r="K10097" s="372"/>
    </row>
    <row r="10098" ht="23.25">
      <c r="K10098" s="372"/>
    </row>
    <row r="10099" ht="23.25">
      <c r="K10099" s="372"/>
    </row>
    <row r="10100" ht="23.25">
      <c r="K10100" s="372"/>
    </row>
    <row r="10101" ht="23.25">
      <c r="K10101" s="372"/>
    </row>
    <row r="10102" ht="23.25">
      <c r="K10102" s="372"/>
    </row>
    <row r="10103" ht="23.25">
      <c r="K10103" s="372"/>
    </row>
    <row r="10104" ht="23.25">
      <c r="K10104" s="372"/>
    </row>
    <row r="10105" ht="23.25">
      <c r="K10105" s="372"/>
    </row>
    <row r="10106" ht="23.25">
      <c r="K10106" s="372"/>
    </row>
    <row r="10107" ht="23.25">
      <c r="K10107" s="372"/>
    </row>
    <row r="10108" ht="23.25">
      <c r="K10108" s="372"/>
    </row>
    <row r="10109" ht="23.25">
      <c r="K10109" s="372"/>
    </row>
    <row r="10110" ht="23.25">
      <c r="K10110" s="372"/>
    </row>
    <row r="10111" ht="23.25">
      <c r="K10111" s="372"/>
    </row>
    <row r="10112" ht="23.25">
      <c r="K10112" s="372"/>
    </row>
    <row r="10113" ht="23.25">
      <c r="K10113" s="372"/>
    </row>
    <row r="10114" ht="23.25">
      <c r="K10114" s="372"/>
    </row>
    <row r="10115" ht="23.25">
      <c r="K10115" s="372"/>
    </row>
    <row r="10116" ht="23.25">
      <c r="K10116" s="372"/>
    </row>
    <row r="10117" ht="23.25">
      <c r="K10117" s="372"/>
    </row>
    <row r="10118" ht="23.25">
      <c r="K10118" s="372"/>
    </row>
    <row r="10119" ht="23.25">
      <c r="K10119" s="372"/>
    </row>
    <row r="10120" ht="23.25">
      <c r="K10120" s="372"/>
    </row>
    <row r="10121" ht="23.25">
      <c r="K10121" s="372"/>
    </row>
    <row r="10122" ht="23.25">
      <c r="K10122" s="372"/>
    </row>
    <row r="10123" ht="23.25">
      <c r="K10123" s="372"/>
    </row>
    <row r="10124" ht="23.25">
      <c r="K10124" s="372"/>
    </row>
    <row r="10125" ht="23.25">
      <c r="K10125" s="372"/>
    </row>
    <row r="10126" ht="23.25">
      <c r="K10126" s="372"/>
    </row>
    <row r="10127" ht="23.25">
      <c r="K10127" s="372"/>
    </row>
    <row r="10128" ht="23.25">
      <c r="K10128" s="372"/>
    </row>
    <row r="10129" ht="23.25">
      <c r="K10129" s="372"/>
    </row>
    <row r="10130" ht="23.25">
      <c r="K10130" s="372"/>
    </row>
    <row r="10131" ht="23.25">
      <c r="K10131" s="372"/>
    </row>
    <row r="10132" ht="23.25">
      <c r="K10132" s="372"/>
    </row>
    <row r="10133" ht="23.25">
      <c r="K10133" s="372"/>
    </row>
    <row r="10134" ht="23.25">
      <c r="K10134" s="372"/>
    </row>
    <row r="10135" ht="23.25">
      <c r="K10135" s="372"/>
    </row>
    <row r="10136" ht="23.25">
      <c r="K10136" s="372"/>
    </row>
    <row r="10137" ht="23.25">
      <c r="K10137" s="372"/>
    </row>
    <row r="10138" ht="23.25">
      <c r="K10138" s="372"/>
    </row>
    <row r="10139" ht="23.25">
      <c r="K10139" s="372"/>
    </row>
    <row r="10140" ht="23.25">
      <c r="K10140" s="372"/>
    </row>
    <row r="10141" ht="23.25">
      <c r="K10141" s="372"/>
    </row>
    <row r="10142" ht="23.25">
      <c r="K10142" s="372"/>
    </row>
    <row r="10143" ht="23.25">
      <c r="K10143" s="372"/>
    </row>
    <row r="10144" ht="23.25">
      <c r="K10144" s="372"/>
    </row>
    <row r="10145" ht="23.25">
      <c r="K10145" s="372"/>
    </row>
    <row r="10146" ht="23.25">
      <c r="K10146" s="372"/>
    </row>
    <row r="10147" ht="23.25">
      <c r="K10147" s="372"/>
    </row>
    <row r="10148" ht="23.25">
      <c r="K10148" s="372"/>
    </row>
    <row r="10149" ht="23.25">
      <c r="K10149" s="372"/>
    </row>
    <row r="10150" ht="23.25">
      <c r="K10150" s="372"/>
    </row>
    <row r="10151" ht="23.25">
      <c r="K10151" s="372"/>
    </row>
    <row r="10152" ht="23.25">
      <c r="K10152" s="372"/>
    </row>
    <row r="10153" ht="23.25">
      <c r="K10153" s="372"/>
    </row>
    <row r="10154" ht="23.25">
      <c r="K10154" s="372"/>
    </row>
    <row r="10155" ht="23.25">
      <c r="K10155" s="372"/>
    </row>
    <row r="10156" ht="23.25">
      <c r="K10156" s="372"/>
    </row>
    <row r="10157" ht="23.25">
      <c r="K10157" s="372"/>
    </row>
    <row r="10158" ht="23.25">
      <c r="K10158" s="372"/>
    </row>
    <row r="10159" ht="23.25">
      <c r="K10159" s="372"/>
    </row>
    <row r="10160" ht="23.25">
      <c r="K10160" s="372"/>
    </row>
    <row r="10161" ht="23.25">
      <c r="K10161" s="372"/>
    </row>
    <row r="10162" ht="23.25">
      <c r="K10162" s="372"/>
    </row>
    <row r="10163" ht="23.25">
      <c r="K10163" s="372"/>
    </row>
    <row r="10164" ht="23.25">
      <c r="K10164" s="372"/>
    </row>
    <row r="10165" ht="23.25">
      <c r="K10165" s="372"/>
    </row>
    <row r="10166" ht="23.25">
      <c r="K10166" s="372"/>
    </row>
    <row r="10167" ht="23.25">
      <c r="K10167" s="372"/>
    </row>
    <row r="10168" ht="23.25">
      <c r="K10168" s="372"/>
    </row>
    <row r="10169" ht="23.25">
      <c r="K10169" s="372"/>
    </row>
    <row r="10170" ht="23.25">
      <c r="K10170" s="372"/>
    </row>
    <row r="10171" ht="23.25">
      <c r="K10171" s="372"/>
    </row>
    <row r="10172" ht="23.25">
      <c r="K10172" s="372"/>
    </row>
    <row r="10173" ht="23.25">
      <c r="K10173" s="372"/>
    </row>
    <row r="10174" ht="23.25">
      <c r="K10174" s="372"/>
    </row>
    <row r="10175" ht="23.25">
      <c r="K10175" s="372"/>
    </row>
    <row r="10176" ht="23.25">
      <c r="K10176" s="372"/>
    </row>
    <row r="10177" ht="23.25">
      <c r="K10177" s="372"/>
    </row>
    <row r="10178" ht="23.25">
      <c r="K10178" s="372"/>
    </row>
    <row r="10179" ht="23.25">
      <c r="K10179" s="372"/>
    </row>
    <row r="10180" ht="23.25">
      <c r="K10180" s="372"/>
    </row>
    <row r="10181" ht="23.25">
      <c r="K10181" s="372"/>
    </row>
    <row r="10182" ht="23.25">
      <c r="K10182" s="372"/>
    </row>
    <row r="10183" ht="23.25">
      <c r="K10183" s="372"/>
    </row>
    <row r="10184" ht="23.25">
      <c r="K10184" s="372"/>
    </row>
    <row r="10185" ht="23.25">
      <c r="K10185" s="372"/>
    </row>
    <row r="10186" ht="23.25">
      <c r="K10186" s="372"/>
    </row>
    <row r="10187" ht="23.25">
      <c r="K10187" s="372"/>
    </row>
    <row r="10188" ht="23.25">
      <c r="K10188" s="372"/>
    </row>
    <row r="10189" ht="23.25">
      <c r="K10189" s="372"/>
    </row>
    <row r="10190" ht="23.25">
      <c r="K10190" s="372"/>
    </row>
    <row r="10191" ht="23.25">
      <c r="K10191" s="372"/>
    </row>
    <row r="10192" ht="23.25">
      <c r="K10192" s="372"/>
    </row>
    <row r="10193" ht="23.25">
      <c r="K10193" s="372"/>
    </row>
    <row r="10194" ht="23.25">
      <c r="K10194" s="372"/>
    </row>
    <row r="10195" ht="23.25">
      <c r="K10195" s="372"/>
    </row>
    <row r="10196" ht="23.25">
      <c r="K10196" s="372"/>
    </row>
    <row r="10197" ht="23.25">
      <c r="K10197" s="372"/>
    </row>
    <row r="10198" ht="23.25">
      <c r="K10198" s="372"/>
    </row>
    <row r="10199" ht="23.25">
      <c r="K10199" s="372"/>
    </row>
    <row r="10200" ht="23.25">
      <c r="K10200" s="372"/>
    </row>
    <row r="10201" ht="23.25">
      <c r="K10201" s="372"/>
    </row>
    <row r="10202" ht="23.25">
      <c r="K10202" s="372"/>
    </row>
    <row r="10203" ht="23.25">
      <c r="K10203" s="372"/>
    </row>
    <row r="10204" ht="23.25">
      <c r="K10204" s="372"/>
    </row>
    <row r="10205" ht="23.25">
      <c r="K10205" s="372"/>
    </row>
    <row r="10206" ht="23.25">
      <c r="K10206" s="372"/>
    </row>
    <row r="10207" ht="23.25">
      <c r="K10207" s="372"/>
    </row>
    <row r="10208" ht="23.25">
      <c r="K10208" s="372"/>
    </row>
    <row r="10209" ht="23.25">
      <c r="K10209" s="372"/>
    </row>
    <row r="10210" ht="23.25">
      <c r="K10210" s="372"/>
    </row>
    <row r="10211" ht="23.25">
      <c r="K10211" s="372"/>
    </row>
    <row r="10212" ht="23.25">
      <c r="K10212" s="372"/>
    </row>
    <row r="10213" ht="23.25">
      <c r="K10213" s="372"/>
    </row>
    <row r="10214" ht="23.25">
      <c r="K10214" s="372"/>
    </row>
    <row r="10215" ht="23.25">
      <c r="K10215" s="372"/>
    </row>
    <row r="10216" ht="23.25">
      <c r="K10216" s="372"/>
    </row>
    <row r="10217" ht="23.25">
      <c r="K10217" s="372"/>
    </row>
    <row r="10218" ht="23.25">
      <c r="K10218" s="372"/>
    </row>
    <row r="10219" ht="23.25">
      <c r="K10219" s="372"/>
    </row>
    <row r="10220" ht="23.25">
      <c r="K10220" s="372"/>
    </row>
    <row r="10221" ht="23.25">
      <c r="K10221" s="372"/>
    </row>
    <row r="10222" ht="23.25">
      <c r="K10222" s="372"/>
    </row>
    <row r="10223" ht="23.25">
      <c r="K10223" s="372"/>
    </row>
    <row r="10224" ht="23.25">
      <c r="K10224" s="372"/>
    </row>
    <row r="10225" ht="23.25">
      <c r="K10225" s="372"/>
    </row>
    <row r="10226" ht="23.25">
      <c r="K10226" s="372"/>
    </row>
    <row r="10227" ht="23.25">
      <c r="K10227" s="372"/>
    </row>
    <row r="10228" ht="23.25">
      <c r="K10228" s="372"/>
    </row>
    <row r="10229" ht="23.25">
      <c r="K10229" s="372"/>
    </row>
    <row r="10230" ht="23.25">
      <c r="K10230" s="372"/>
    </row>
    <row r="10231" ht="23.25">
      <c r="K10231" s="372"/>
    </row>
    <row r="10232" ht="23.25">
      <c r="K10232" s="372"/>
    </row>
    <row r="10233" ht="23.25">
      <c r="K10233" s="372"/>
    </row>
    <row r="10234" ht="23.25">
      <c r="K10234" s="372"/>
    </row>
    <row r="10235" ht="23.25">
      <c r="K10235" s="372"/>
    </row>
    <row r="10236" ht="23.25">
      <c r="K10236" s="372"/>
    </row>
    <row r="10237" ht="23.25">
      <c r="K10237" s="372"/>
    </row>
    <row r="10238" ht="23.25">
      <c r="K10238" s="372"/>
    </row>
    <row r="10239" ht="23.25">
      <c r="K10239" s="372"/>
    </row>
    <row r="10240" ht="23.25">
      <c r="K10240" s="372"/>
    </row>
    <row r="10241" ht="23.25">
      <c r="K10241" s="372"/>
    </row>
    <row r="10242" ht="23.25">
      <c r="K10242" s="372"/>
    </row>
    <row r="10243" ht="23.25">
      <c r="K10243" s="372"/>
    </row>
    <row r="10244" ht="23.25">
      <c r="K10244" s="372"/>
    </row>
    <row r="10245" ht="23.25">
      <c r="K10245" s="372"/>
    </row>
    <row r="10246" ht="23.25">
      <c r="K10246" s="372"/>
    </row>
    <row r="10247" ht="23.25">
      <c r="K10247" s="372"/>
    </row>
    <row r="10248" ht="23.25">
      <c r="K10248" s="372"/>
    </row>
    <row r="10249" ht="23.25">
      <c r="K10249" s="372"/>
    </row>
    <row r="10250" ht="23.25">
      <c r="K10250" s="372"/>
    </row>
    <row r="10251" ht="23.25">
      <c r="K10251" s="372"/>
    </row>
    <row r="10252" ht="23.25">
      <c r="K10252" s="372"/>
    </row>
    <row r="10253" ht="23.25">
      <c r="K10253" s="372"/>
    </row>
    <row r="10254" ht="23.25">
      <c r="K10254" s="372"/>
    </row>
    <row r="10255" ht="23.25">
      <c r="K10255" s="372"/>
    </row>
    <row r="10256" ht="23.25">
      <c r="K10256" s="372"/>
    </row>
    <row r="10257" ht="23.25">
      <c r="K10257" s="372"/>
    </row>
    <row r="10258" ht="23.25">
      <c r="K10258" s="372"/>
    </row>
    <row r="10259" ht="23.25">
      <c r="K10259" s="372"/>
    </row>
    <row r="10260" ht="23.25">
      <c r="K10260" s="372"/>
    </row>
    <row r="10261" ht="23.25">
      <c r="K10261" s="372"/>
    </row>
    <row r="10262" ht="23.25">
      <c r="K10262" s="372"/>
    </row>
    <row r="10263" ht="23.25">
      <c r="K10263" s="372"/>
    </row>
    <row r="10264" ht="23.25">
      <c r="K10264" s="372"/>
    </row>
    <row r="10265" ht="23.25">
      <c r="K10265" s="372"/>
    </row>
    <row r="10266" ht="23.25">
      <c r="K10266" s="372"/>
    </row>
    <row r="10267" ht="23.25">
      <c r="K10267" s="372"/>
    </row>
    <row r="10268" ht="23.25">
      <c r="K10268" s="372"/>
    </row>
    <row r="10269" ht="23.25">
      <c r="K10269" s="372"/>
    </row>
    <row r="10270" ht="23.25">
      <c r="K10270" s="372"/>
    </row>
    <row r="10271" ht="23.25">
      <c r="K10271" s="372"/>
    </row>
    <row r="10272" ht="23.25">
      <c r="K10272" s="372"/>
    </row>
    <row r="10273" ht="23.25">
      <c r="K10273" s="372"/>
    </row>
    <row r="10274" ht="23.25">
      <c r="K10274" s="372"/>
    </row>
    <row r="10275" ht="23.25">
      <c r="K10275" s="372"/>
    </row>
    <row r="10276" ht="23.25">
      <c r="K10276" s="372"/>
    </row>
    <row r="10277" ht="23.25">
      <c r="K10277" s="372"/>
    </row>
    <row r="10278" ht="23.25">
      <c r="K10278" s="372"/>
    </row>
    <row r="10279" ht="23.25">
      <c r="K10279" s="372"/>
    </row>
    <row r="10280" ht="23.25">
      <c r="K10280" s="372"/>
    </row>
    <row r="10281" ht="23.25">
      <c r="K10281" s="372"/>
    </row>
    <row r="10282" ht="23.25">
      <c r="K10282" s="372"/>
    </row>
    <row r="10283" ht="23.25">
      <c r="K10283" s="372"/>
    </row>
    <row r="10284" ht="23.25">
      <c r="K10284" s="372"/>
    </row>
    <row r="10285" ht="23.25">
      <c r="K10285" s="372"/>
    </row>
    <row r="10286" ht="23.25">
      <c r="K10286" s="372"/>
    </row>
    <row r="10287" ht="23.25">
      <c r="K10287" s="372"/>
    </row>
    <row r="10288" ht="23.25">
      <c r="K10288" s="372"/>
    </row>
    <row r="10289" ht="23.25">
      <c r="K10289" s="372"/>
    </row>
    <row r="10290" ht="23.25">
      <c r="K10290" s="372"/>
    </row>
    <row r="10291" ht="23.25">
      <c r="K10291" s="372"/>
    </row>
    <row r="10292" ht="23.25">
      <c r="K10292" s="372"/>
    </row>
    <row r="10293" ht="23.25">
      <c r="K10293" s="372"/>
    </row>
    <row r="10294" ht="23.25">
      <c r="K10294" s="372"/>
    </row>
    <row r="10295" ht="23.25">
      <c r="K10295" s="372"/>
    </row>
    <row r="10296" ht="23.25">
      <c r="K10296" s="372"/>
    </row>
    <row r="10297" ht="23.25">
      <c r="K10297" s="372"/>
    </row>
    <row r="10298" ht="23.25">
      <c r="K10298" s="372"/>
    </row>
    <row r="10299" ht="23.25">
      <c r="K10299" s="372"/>
    </row>
    <row r="10300" ht="23.25">
      <c r="K10300" s="372"/>
    </row>
    <row r="10301" ht="23.25">
      <c r="K10301" s="372"/>
    </row>
    <row r="10302" ht="23.25">
      <c r="K10302" s="372"/>
    </row>
    <row r="10303" ht="23.25">
      <c r="K10303" s="372"/>
    </row>
    <row r="10304" ht="23.25">
      <c r="K10304" s="372"/>
    </row>
    <row r="10305" ht="23.25">
      <c r="K10305" s="372"/>
    </row>
    <row r="10306" ht="23.25">
      <c r="K10306" s="372"/>
    </row>
    <row r="10307" ht="23.25">
      <c r="K10307" s="372"/>
    </row>
    <row r="10308" ht="23.25">
      <c r="K10308" s="372"/>
    </row>
    <row r="10309" ht="23.25">
      <c r="K10309" s="372"/>
    </row>
    <row r="10310" ht="23.25">
      <c r="K10310" s="372"/>
    </row>
    <row r="10311" ht="23.25">
      <c r="K10311" s="372"/>
    </row>
    <row r="10312" ht="23.25">
      <c r="K10312" s="372"/>
    </row>
    <row r="10313" ht="23.25">
      <c r="K10313" s="372"/>
    </row>
    <row r="10314" ht="23.25">
      <c r="K10314" s="372"/>
    </row>
    <row r="10315" ht="23.25">
      <c r="K10315" s="372"/>
    </row>
    <row r="10316" ht="23.25">
      <c r="K10316" s="372"/>
    </row>
    <row r="10317" ht="23.25">
      <c r="K10317" s="372"/>
    </row>
    <row r="10318" ht="23.25">
      <c r="K10318" s="372"/>
    </row>
    <row r="10319" ht="23.25">
      <c r="K10319" s="372"/>
    </row>
    <row r="10320" ht="23.25">
      <c r="K10320" s="372"/>
    </row>
    <row r="10321" ht="23.25">
      <c r="K10321" s="372"/>
    </row>
    <row r="10322" ht="23.25">
      <c r="K10322" s="372"/>
    </row>
    <row r="10323" ht="23.25">
      <c r="K10323" s="372"/>
    </row>
    <row r="10324" ht="23.25">
      <c r="K10324" s="372"/>
    </row>
    <row r="10325" ht="23.25">
      <c r="K10325" s="372"/>
    </row>
    <row r="10326" ht="23.25">
      <c r="K10326" s="372"/>
    </row>
    <row r="10327" ht="23.25">
      <c r="K10327" s="372"/>
    </row>
    <row r="10328" ht="23.25">
      <c r="K10328" s="372"/>
    </row>
    <row r="10329" ht="23.25">
      <c r="K10329" s="372"/>
    </row>
    <row r="10330" ht="23.25">
      <c r="K10330" s="372"/>
    </row>
    <row r="10331" ht="23.25">
      <c r="K10331" s="372"/>
    </row>
    <row r="10332" ht="23.25">
      <c r="K10332" s="372"/>
    </row>
    <row r="10333" ht="23.25">
      <c r="K10333" s="372"/>
    </row>
    <row r="10334" ht="23.25">
      <c r="K10334" s="372"/>
    </row>
    <row r="10335" ht="23.25">
      <c r="K10335" s="372"/>
    </row>
    <row r="10336" ht="23.25">
      <c r="K10336" s="372"/>
    </row>
    <row r="10337" ht="23.25">
      <c r="K10337" s="372"/>
    </row>
    <row r="10338" ht="23.25">
      <c r="K10338" s="372"/>
    </row>
    <row r="10339" ht="23.25">
      <c r="K10339" s="372"/>
    </row>
    <row r="10340" ht="23.25">
      <c r="K10340" s="372"/>
    </row>
    <row r="10341" ht="23.25">
      <c r="K10341" s="372"/>
    </row>
    <row r="10342" ht="23.25">
      <c r="K10342" s="372"/>
    </row>
    <row r="10343" ht="23.25">
      <c r="K10343" s="372"/>
    </row>
    <row r="10344" ht="23.25">
      <c r="K10344" s="372"/>
    </row>
    <row r="10345" ht="23.25">
      <c r="K10345" s="372"/>
    </row>
    <row r="10346" ht="23.25">
      <c r="K10346" s="372"/>
    </row>
    <row r="10347" ht="23.25">
      <c r="K10347" s="372"/>
    </row>
    <row r="10348" ht="23.25">
      <c r="K10348" s="372"/>
    </row>
    <row r="10349" ht="23.25">
      <c r="K10349" s="372"/>
    </row>
    <row r="10350" ht="23.25">
      <c r="K10350" s="372"/>
    </row>
    <row r="10351" ht="23.25">
      <c r="K10351" s="372"/>
    </row>
    <row r="10352" ht="23.25">
      <c r="K10352" s="372"/>
    </row>
    <row r="10353" ht="23.25">
      <c r="K10353" s="372"/>
    </row>
    <row r="10354" ht="23.25">
      <c r="K10354" s="372"/>
    </row>
    <row r="10355" ht="23.25">
      <c r="K10355" s="372"/>
    </row>
    <row r="10356" ht="23.25">
      <c r="K10356" s="372"/>
    </row>
    <row r="10357" ht="23.25">
      <c r="K10357" s="372"/>
    </row>
    <row r="10358" ht="23.25">
      <c r="K10358" s="372"/>
    </row>
    <row r="10359" ht="23.25">
      <c r="K10359" s="372"/>
    </row>
    <row r="10360" ht="23.25">
      <c r="K10360" s="372"/>
    </row>
    <row r="10361" ht="23.25">
      <c r="K10361" s="372"/>
    </row>
    <row r="10362" ht="23.25">
      <c r="K10362" s="372"/>
    </row>
    <row r="10363" ht="23.25">
      <c r="K10363" s="372"/>
    </row>
    <row r="10364" ht="23.25">
      <c r="K10364" s="372"/>
    </row>
    <row r="10365" ht="23.25">
      <c r="K10365" s="372"/>
    </row>
    <row r="10366" ht="23.25">
      <c r="K10366" s="372"/>
    </row>
    <row r="10367" ht="23.25">
      <c r="K10367" s="372"/>
    </row>
    <row r="10368" ht="23.25">
      <c r="K10368" s="372"/>
    </row>
    <row r="10369" ht="23.25">
      <c r="K10369" s="372"/>
    </row>
    <row r="10370" ht="23.25">
      <c r="K10370" s="372"/>
    </row>
    <row r="10371" ht="23.25">
      <c r="K10371" s="372"/>
    </row>
    <row r="10372" ht="23.25">
      <c r="K10372" s="372"/>
    </row>
    <row r="10373" ht="23.25">
      <c r="K10373" s="372"/>
    </row>
    <row r="10374" ht="23.25">
      <c r="K10374" s="372"/>
    </row>
    <row r="10375" ht="23.25">
      <c r="K10375" s="372"/>
    </row>
    <row r="10376" ht="23.25">
      <c r="K10376" s="372"/>
    </row>
    <row r="10377" ht="23.25">
      <c r="K10377" s="372"/>
    </row>
    <row r="10378" ht="23.25">
      <c r="K10378" s="372"/>
    </row>
    <row r="10379" ht="23.25">
      <c r="K10379" s="372"/>
    </row>
    <row r="10380" ht="23.25">
      <c r="K10380" s="372"/>
    </row>
    <row r="10381" ht="23.25">
      <c r="K10381" s="372"/>
    </row>
    <row r="10382" ht="23.25">
      <c r="K10382" s="372"/>
    </row>
    <row r="10383" ht="23.25">
      <c r="K10383" s="372"/>
    </row>
    <row r="10384" ht="23.25">
      <c r="K10384" s="372"/>
    </row>
    <row r="10385" ht="23.25">
      <c r="K10385" s="372"/>
    </row>
    <row r="10386" ht="23.25">
      <c r="K10386" s="372"/>
    </row>
    <row r="10387" ht="23.25">
      <c r="K10387" s="372"/>
    </row>
    <row r="10388" ht="23.25">
      <c r="K10388" s="372"/>
    </row>
    <row r="10389" ht="23.25">
      <c r="K10389" s="372"/>
    </row>
    <row r="10390" ht="23.25">
      <c r="K10390" s="372"/>
    </row>
    <row r="10391" ht="23.25">
      <c r="K10391" s="372"/>
    </row>
    <row r="10392" ht="23.25">
      <c r="K10392" s="372"/>
    </row>
    <row r="10393" ht="23.25">
      <c r="K10393" s="372"/>
    </row>
    <row r="10394" ht="23.25">
      <c r="K10394" s="372"/>
    </row>
    <row r="10395" ht="23.25">
      <c r="K10395" s="372"/>
    </row>
    <row r="10396" ht="23.25">
      <c r="K10396" s="372"/>
    </row>
    <row r="10397" ht="23.25">
      <c r="K10397" s="372"/>
    </row>
    <row r="10398" ht="23.25">
      <c r="K10398" s="372"/>
    </row>
    <row r="10399" ht="23.25">
      <c r="K10399" s="372"/>
    </row>
    <row r="10400" ht="23.25">
      <c r="K10400" s="372"/>
    </row>
    <row r="10401" ht="23.25">
      <c r="K10401" s="372"/>
    </row>
    <row r="10402" ht="23.25">
      <c r="K10402" s="372"/>
    </row>
    <row r="10403" ht="23.25">
      <c r="K10403" s="372"/>
    </row>
    <row r="10404" ht="23.25">
      <c r="K10404" s="372"/>
    </row>
    <row r="10405" ht="23.25">
      <c r="K10405" s="372"/>
    </row>
    <row r="10406" ht="23.25">
      <c r="K10406" s="372"/>
    </row>
    <row r="10407" ht="23.25">
      <c r="K10407" s="372"/>
    </row>
    <row r="10408" ht="23.25">
      <c r="K10408" s="372"/>
    </row>
    <row r="10409" ht="23.25">
      <c r="K10409" s="372"/>
    </row>
    <row r="10410" ht="23.25">
      <c r="K10410" s="372"/>
    </row>
    <row r="10411" ht="23.25">
      <c r="K10411" s="372"/>
    </row>
    <row r="10412" ht="23.25">
      <c r="K10412" s="372"/>
    </row>
    <row r="10413" ht="23.25">
      <c r="K10413" s="372"/>
    </row>
    <row r="10414" ht="23.25">
      <c r="K10414" s="372"/>
    </row>
    <row r="10415" ht="23.25">
      <c r="K10415" s="372"/>
    </row>
    <row r="10416" ht="23.25">
      <c r="K10416" s="372"/>
    </row>
    <row r="10417" ht="23.25">
      <c r="K10417" s="372"/>
    </row>
    <row r="10418" ht="23.25">
      <c r="K10418" s="372"/>
    </row>
    <row r="10419" ht="23.25">
      <c r="K10419" s="372"/>
    </row>
    <row r="10420" ht="23.25">
      <c r="K10420" s="372"/>
    </row>
    <row r="10421" ht="23.25">
      <c r="K10421" s="372"/>
    </row>
    <row r="10422" ht="23.25">
      <c r="K10422" s="372"/>
    </row>
    <row r="10423" ht="23.25">
      <c r="K10423" s="372"/>
    </row>
    <row r="10424" ht="23.25">
      <c r="K10424" s="372"/>
    </row>
    <row r="10425" ht="23.25">
      <c r="K10425" s="372"/>
    </row>
    <row r="10426" ht="23.25">
      <c r="K10426" s="372"/>
    </row>
    <row r="10427" ht="23.25">
      <c r="K10427" s="372"/>
    </row>
    <row r="10428" ht="23.25">
      <c r="K10428" s="372"/>
    </row>
    <row r="10429" ht="23.25">
      <c r="K10429" s="372"/>
    </row>
    <row r="10430" ht="23.25">
      <c r="K10430" s="372"/>
    </row>
    <row r="10431" ht="23.25">
      <c r="K10431" s="372"/>
    </row>
    <row r="10432" ht="23.25">
      <c r="K10432" s="372"/>
    </row>
    <row r="10433" ht="23.25">
      <c r="K10433" s="372"/>
    </row>
    <row r="10434" ht="23.25">
      <c r="K10434" s="372"/>
    </row>
    <row r="10435" ht="23.25">
      <c r="K10435" s="372"/>
    </row>
    <row r="10436" ht="23.25">
      <c r="K10436" s="372"/>
    </row>
    <row r="10437" ht="23.25">
      <c r="K10437" s="372"/>
    </row>
    <row r="10438" ht="23.25">
      <c r="K10438" s="372"/>
    </row>
    <row r="10439" ht="23.25">
      <c r="K10439" s="372"/>
    </row>
    <row r="10440" ht="23.25">
      <c r="K10440" s="372"/>
    </row>
    <row r="10441" ht="23.25">
      <c r="K10441" s="372"/>
    </row>
    <row r="10442" ht="23.25">
      <c r="K10442" s="372"/>
    </row>
    <row r="10443" ht="23.25">
      <c r="K10443" s="372"/>
    </row>
    <row r="10444" ht="23.25">
      <c r="K10444" s="372"/>
    </row>
    <row r="10445" ht="23.25">
      <c r="K10445" s="372"/>
    </row>
    <row r="10446" ht="23.25">
      <c r="K10446" s="372"/>
    </row>
    <row r="10447" ht="23.25">
      <c r="K10447" s="372"/>
    </row>
    <row r="10448" ht="23.25">
      <c r="K10448" s="372"/>
    </row>
    <row r="10449" ht="23.25">
      <c r="K10449" s="372"/>
    </row>
    <row r="10450" ht="23.25">
      <c r="K10450" s="372"/>
    </row>
    <row r="10451" ht="23.25">
      <c r="K10451" s="372"/>
    </row>
    <row r="10452" ht="23.25">
      <c r="K10452" s="372"/>
    </row>
    <row r="10453" ht="23.25">
      <c r="K10453" s="372"/>
    </row>
    <row r="10454" ht="23.25">
      <c r="K10454" s="372"/>
    </row>
    <row r="10455" ht="23.25">
      <c r="K10455" s="372"/>
    </row>
    <row r="10456" ht="23.25">
      <c r="K10456" s="372"/>
    </row>
    <row r="10457" ht="23.25">
      <c r="K10457" s="372"/>
    </row>
    <row r="10458" ht="23.25">
      <c r="K10458" s="372"/>
    </row>
    <row r="10459" ht="23.25">
      <c r="K10459" s="372"/>
    </row>
    <row r="10460" ht="23.25">
      <c r="K10460" s="372"/>
    </row>
    <row r="10461" ht="23.25">
      <c r="K10461" s="372"/>
    </row>
    <row r="10462" ht="23.25">
      <c r="K10462" s="372"/>
    </row>
    <row r="10463" ht="23.25">
      <c r="K10463" s="372"/>
    </row>
    <row r="10464" ht="23.25">
      <c r="K10464" s="372"/>
    </row>
    <row r="10465" ht="23.25">
      <c r="K10465" s="372"/>
    </row>
    <row r="10466" ht="23.25">
      <c r="K10466" s="372"/>
    </row>
    <row r="10467" ht="23.25">
      <c r="K10467" s="372"/>
    </row>
    <row r="10468" ht="23.25">
      <c r="K10468" s="372"/>
    </row>
    <row r="10469" ht="23.25">
      <c r="K10469" s="372"/>
    </row>
    <row r="10470" ht="23.25">
      <c r="K10470" s="372"/>
    </row>
    <row r="10471" ht="23.25">
      <c r="K10471" s="372"/>
    </row>
    <row r="10472" ht="23.25">
      <c r="K10472" s="372"/>
    </row>
    <row r="10473" ht="23.25">
      <c r="K10473" s="372"/>
    </row>
    <row r="10474" ht="23.25">
      <c r="K10474" s="372"/>
    </row>
    <row r="10475" ht="23.25">
      <c r="K10475" s="372"/>
    </row>
    <row r="10476" ht="23.25">
      <c r="K10476" s="372"/>
    </row>
    <row r="10477" ht="23.25">
      <c r="K10477" s="372"/>
    </row>
    <row r="10478" ht="23.25">
      <c r="K10478" s="372"/>
    </row>
    <row r="10479" ht="23.25">
      <c r="K10479" s="372"/>
    </row>
    <row r="10480" ht="23.25">
      <c r="K10480" s="372"/>
    </row>
    <row r="10481" ht="23.25">
      <c r="K10481" s="372"/>
    </row>
    <row r="10482" ht="23.25">
      <c r="K10482" s="372"/>
    </row>
    <row r="10483" ht="23.25">
      <c r="K10483" s="372"/>
    </row>
    <row r="10484" ht="23.25">
      <c r="K10484" s="372"/>
    </row>
    <row r="10485" ht="23.25">
      <c r="K10485" s="372"/>
    </row>
    <row r="10486" ht="23.25">
      <c r="K10486" s="372"/>
    </row>
    <row r="10487" ht="23.25">
      <c r="K10487" s="372"/>
    </row>
    <row r="10488" ht="23.25">
      <c r="K10488" s="372"/>
    </row>
    <row r="10489" ht="23.25">
      <c r="K10489" s="372"/>
    </row>
    <row r="10490" ht="23.25">
      <c r="K10490" s="372"/>
    </row>
    <row r="10491" ht="23.25">
      <c r="K10491" s="372"/>
    </row>
    <row r="10492" ht="23.25">
      <c r="K10492" s="372"/>
    </row>
    <row r="10493" ht="23.25">
      <c r="K10493" s="372"/>
    </row>
    <row r="10494" ht="23.25">
      <c r="K10494" s="372"/>
    </row>
    <row r="10495" ht="23.25">
      <c r="K10495" s="372"/>
    </row>
    <row r="10496" ht="23.25">
      <c r="K10496" s="372"/>
    </row>
    <row r="10497" ht="23.25">
      <c r="K10497" s="372"/>
    </row>
    <row r="10498" ht="23.25">
      <c r="K10498" s="372"/>
    </row>
    <row r="10499" ht="23.25">
      <c r="K10499" s="372"/>
    </row>
    <row r="10500" ht="23.25">
      <c r="K10500" s="372"/>
    </row>
    <row r="10501" ht="23.25">
      <c r="K10501" s="372"/>
    </row>
    <row r="10502" ht="23.25">
      <c r="K10502" s="372"/>
    </row>
    <row r="10503" ht="23.25">
      <c r="K10503" s="372"/>
    </row>
    <row r="10504" ht="23.25">
      <c r="K10504" s="372"/>
    </row>
    <row r="10505" ht="23.25">
      <c r="K10505" s="372"/>
    </row>
    <row r="10506" ht="23.25">
      <c r="K10506" s="372"/>
    </row>
    <row r="10507" ht="23.25">
      <c r="K10507" s="372"/>
    </row>
    <row r="10508" ht="23.25">
      <c r="K10508" s="372"/>
    </row>
    <row r="10509" ht="23.25">
      <c r="K10509" s="372"/>
    </row>
    <row r="10510" ht="23.25">
      <c r="K10510" s="372"/>
    </row>
    <row r="10511" ht="23.25">
      <c r="K10511" s="372"/>
    </row>
    <row r="10512" ht="23.25">
      <c r="K10512" s="372"/>
    </row>
    <row r="10513" ht="23.25">
      <c r="K10513" s="372"/>
    </row>
    <row r="10514" ht="23.25">
      <c r="K10514" s="372"/>
    </row>
    <row r="10515" ht="23.25">
      <c r="K10515" s="372"/>
    </row>
    <row r="10516" ht="23.25">
      <c r="K10516" s="372"/>
    </row>
    <row r="10517" ht="23.25">
      <c r="K10517" s="372"/>
    </row>
    <row r="10518" ht="23.25">
      <c r="K10518" s="372"/>
    </row>
    <row r="10519" ht="23.25">
      <c r="K10519" s="372"/>
    </row>
    <row r="10520" ht="23.25">
      <c r="K10520" s="372"/>
    </row>
    <row r="10521" ht="23.25">
      <c r="K10521" s="372"/>
    </row>
    <row r="10522" ht="23.25">
      <c r="K10522" s="372"/>
    </row>
    <row r="10523" ht="23.25">
      <c r="K10523" s="372"/>
    </row>
    <row r="10524" ht="23.25">
      <c r="K10524" s="372"/>
    </row>
    <row r="10525" ht="23.25">
      <c r="K10525" s="372"/>
    </row>
    <row r="10526" ht="23.25">
      <c r="K10526" s="372"/>
    </row>
    <row r="10527" ht="23.25">
      <c r="K10527" s="372"/>
    </row>
    <row r="10528" ht="23.25">
      <c r="K10528" s="372"/>
    </row>
    <row r="10529" ht="23.25">
      <c r="K10529" s="372"/>
    </row>
    <row r="10530" ht="23.25">
      <c r="K10530" s="372"/>
    </row>
    <row r="10531" ht="23.25">
      <c r="K10531" s="372"/>
    </row>
    <row r="10532" ht="23.25">
      <c r="K10532" s="372"/>
    </row>
    <row r="10533" ht="23.25">
      <c r="K10533" s="372"/>
    </row>
    <row r="10534" ht="23.25">
      <c r="K10534" s="372"/>
    </row>
    <row r="10535" ht="23.25">
      <c r="K10535" s="372"/>
    </row>
    <row r="10536" ht="23.25">
      <c r="K10536" s="372"/>
    </row>
    <row r="10537" ht="23.25">
      <c r="K10537" s="372"/>
    </row>
    <row r="10538" ht="23.25">
      <c r="K10538" s="372"/>
    </row>
    <row r="10539" ht="23.25">
      <c r="K10539" s="372"/>
    </row>
    <row r="10540" ht="23.25">
      <c r="K10540" s="372"/>
    </row>
    <row r="10541" ht="23.25">
      <c r="K10541" s="372"/>
    </row>
    <row r="10542" ht="23.25">
      <c r="K10542" s="372"/>
    </row>
    <row r="10543" ht="23.25">
      <c r="K10543" s="372"/>
    </row>
    <row r="10544" ht="23.25">
      <c r="K10544" s="372"/>
    </row>
    <row r="10545" ht="23.25">
      <c r="K10545" s="372"/>
    </row>
    <row r="10546" ht="23.25">
      <c r="K10546" s="372"/>
    </row>
    <row r="10547" ht="23.25">
      <c r="K10547" s="372"/>
    </row>
    <row r="10548" ht="23.25">
      <c r="K10548" s="372"/>
    </row>
    <row r="10549" ht="23.25">
      <c r="K10549" s="372"/>
    </row>
    <row r="10550" ht="23.25">
      <c r="K10550" s="372"/>
    </row>
    <row r="10551" ht="23.25">
      <c r="K10551" s="372"/>
    </row>
    <row r="10552" ht="23.25">
      <c r="K10552" s="372"/>
    </row>
    <row r="10553" ht="23.25">
      <c r="K10553" s="372"/>
    </row>
    <row r="10554" ht="23.25">
      <c r="K10554" s="372"/>
    </row>
    <row r="10555" ht="23.25">
      <c r="K10555" s="372"/>
    </row>
    <row r="10556" ht="23.25">
      <c r="K10556" s="372"/>
    </row>
    <row r="10557" ht="23.25">
      <c r="K10557" s="372"/>
    </row>
    <row r="10558" ht="23.25">
      <c r="K10558" s="372"/>
    </row>
    <row r="10559" ht="23.25">
      <c r="K10559" s="372"/>
    </row>
    <row r="10560" ht="23.25">
      <c r="K10560" s="372"/>
    </row>
    <row r="10561" ht="23.25">
      <c r="K10561" s="372"/>
    </row>
    <row r="10562" ht="23.25">
      <c r="K10562" s="372"/>
    </row>
    <row r="10563" ht="23.25">
      <c r="K10563" s="372"/>
    </row>
    <row r="10564" ht="23.25">
      <c r="K10564" s="372"/>
    </row>
    <row r="10565" ht="23.25">
      <c r="K10565" s="372"/>
    </row>
    <row r="10566" ht="23.25">
      <c r="K10566" s="372"/>
    </row>
    <row r="10567" ht="23.25">
      <c r="K10567" s="372"/>
    </row>
    <row r="10568" ht="23.25">
      <c r="K10568" s="372"/>
    </row>
    <row r="10569" ht="23.25">
      <c r="K10569" s="372"/>
    </row>
    <row r="10570" ht="23.25">
      <c r="K10570" s="372"/>
    </row>
    <row r="10571" ht="23.25">
      <c r="K10571" s="372"/>
    </row>
    <row r="10572" ht="23.25">
      <c r="K10572" s="372"/>
    </row>
    <row r="10573" ht="23.25">
      <c r="K10573" s="372"/>
    </row>
    <row r="10574" ht="23.25">
      <c r="K10574" s="372"/>
    </row>
    <row r="10575" ht="23.25">
      <c r="K10575" s="372"/>
    </row>
    <row r="10576" ht="23.25">
      <c r="K10576" s="372"/>
    </row>
    <row r="10577" ht="23.25">
      <c r="K10577" s="372"/>
    </row>
    <row r="10578" ht="23.25">
      <c r="K10578" s="372"/>
    </row>
    <row r="10579" ht="23.25">
      <c r="K10579" s="372"/>
    </row>
    <row r="10580" ht="23.25">
      <c r="K10580" s="372"/>
    </row>
    <row r="10581" ht="23.25">
      <c r="K10581" s="372"/>
    </row>
    <row r="10582" ht="23.25">
      <c r="K10582" s="372"/>
    </row>
    <row r="10583" ht="23.25">
      <c r="K10583" s="372"/>
    </row>
    <row r="10584" ht="23.25">
      <c r="K10584" s="372"/>
    </row>
    <row r="10585" ht="23.25">
      <c r="K10585" s="372"/>
    </row>
    <row r="10586" ht="23.25">
      <c r="K10586" s="372"/>
    </row>
    <row r="10587" ht="23.25">
      <c r="K10587" s="372"/>
    </row>
    <row r="10588" ht="23.25">
      <c r="K10588" s="372"/>
    </row>
    <row r="10589" ht="23.25">
      <c r="K10589" s="372"/>
    </row>
    <row r="10590" ht="23.25">
      <c r="K10590" s="372"/>
    </row>
    <row r="10591" ht="23.25">
      <c r="K10591" s="372"/>
    </row>
    <row r="10592" ht="23.25">
      <c r="K10592" s="372"/>
    </row>
    <row r="10593" ht="23.25">
      <c r="K10593" s="372"/>
    </row>
    <row r="10594" ht="23.25">
      <c r="K10594" s="372"/>
    </row>
    <row r="10595" ht="23.25">
      <c r="K10595" s="372"/>
    </row>
    <row r="10596" ht="23.25">
      <c r="K10596" s="372"/>
    </row>
    <row r="10597" ht="23.25">
      <c r="K10597" s="372"/>
    </row>
    <row r="10598" ht="23.25">
      <c r="K10598" s="372"/>
    </row>
    <row r="10599" ht="23.25">
      <c r="K10599" s="372"/>
    </row>
    <row r="10600" ht="23.25">
      <c r="K10600" s="372"/>
    </row>
    <row r="10601" ht="23.25">
      <c r="K10601" s="372"/>
    </row>
    <row r="10602" ht="23.25">
      <c r="K10602" s="372"/>
    </row>
    <row r="10603" ht="23.25">
      <c r="K10603" s="372"/>
    </row>
    <row r="10604" ht="23.25">
      <c r="K10604" s="372"/>
    </row>
    <row r="10605" ht="23.25">
      <c r="K10605" s="372"/>
    </row>
    <row r="10606" ht="23.25">
      <c r="K10606" s="372"/>
    </row>
    <row r="10607" ht="23.25">
      <c r="K10607" s="372"/>
    </row>
    <row r="10608" ht="23.25">
      <c r="K10608" s="372"/>
    </row>
    <row r="10609" ht="23.25">
      <c r="K10609" s="372"/>
    </row>
    <row r="10610" ht="23.25">
      <c r="K10610" s="372"/>
    </row>
    <row r="10611" ht="23.25">
      <c r="K10611" s="372"/>
    </row>
    <row r="10612" ht="23.25">
      <c r="K10612" s="372"/>
    </row>
    <row r="10613" ht="23.25">
      <c r="K10613" s="372"/>
    </row>
    <row r="10614" ht="23.25">
      <c r="K10614" s="372"/>
    </row>
    <row r="10615" ht="23.25">
      <c r="K10615" s="372"/>
    </row>
    <row r="10616" ht="23.25">
      <c r="K10616" s="372"/>
    </row>
    <row r="10617" ht="23.25">
      <c r="K10617" s="372"/>
    </row>
    <row r="10618" ht="23.25">
      <c r="K10618" s="372"/>
    </row>
    <row r="10619" ht="23.25">
      <c r="K10619" s="372"/>
    </row>
    <row r="10620" ht="23.25">
      <c r="K10620" s="372"/>
    </row>
    <row r="10621" ht="23.25">
      <c r="K10621" s="372"/>
    </row>
    <row r="10622" ht="23.25">
      <c r="K10622" s="372"/>
    </row>
    <row r="10623" ht="23.25">
      <c r="K10623" s="372"/>
    </row>
    <row r="10624" ht="23.25">
      <c r="K10624" s="372"/>
    </row>
    <row r="10625" ht="23.25">
      <c r="K10625" s="372"/>
    </row>
    <row r="10626" ht="23.25">
      <c r="K10626" s="372"/>
    </row>
    <row r="10627" ht="23.25">
      <c r="K10627" s="372"/>
    </row>
    <row r="10628" ht="23.25">
      <c r="K10628" s="372"/>
    </row>
    <row r="10629" ht="23.25">
      <c r="K10629" s="372"/>
    </row>
    <row r="10630" ht="23.25">
      <c r="K10630" s="372"/>
    </row>
    <row r="10631" ht="23.25">
      <c r="K10631" s="372"/>
    </row>
    <row r="10632" ht="23.25">
      <c r="K10632" s="372"/>
    </row>
    <row r="10633" ht="23.25">
      <c r="K10633" s="372"/>
    </row>
    <row r="10634" ht="23.25">
      <c r="K10634" s="372"/>
    </row>
    <row r="10635" ht="23.25">
      <c r="K10635" s="372"/>
    </row>
    <row r="10636" ht="23.25">
      <c r="K10636" s="372"/>
    </row>
    <row r="10637" ht="23.25">
      <c r="K10637" s="372"/>
    </row>
    <row r="10638" ht="23.25">
      <c r="K10638" s="372"/>
    </row>
    <row r="10639" ht="23.25">
      <c r="K10639" s="372"/>
    </row>
    <row r="10640" ht="23.25">
      <c r="K10640" s="372"/>
    </row>
    <row r="10641" ht="23.25">
      <c r="K10641" s="372"/>
    </row>
    <row r="10642" ht="23.25">
      <c r="K10642" s="372"/>
    </row>
    <row r="10643" ht="23.25">
      <c r="K10643" s="372"/>
    </row>
    <row r="10644" ht="23.25">
      <c r="K10644" s="372"/>
    </row>
    <row r="10645" ht="23.25">
      <c r="K10645" s="372"/>
    </row>
    <row r="10646" ht="23.25">
      <c r="K10646" s="372"/>
    </row>
    <row r="10647" ht="23.25">
      <c r="K10647" s="372"/>
    </row>
    <row r="10648" ht="23.25">
      <c r="K10648" s="372"/>
    </row>
    <row r="10649" ht="23.25">
      <c r="K10649" s="372"/>
    </row>
    <row r="10650" ht="23.25">
      <c r="K10650" s="372"/>
    </row>
    <row r="10651" ht="23.25">
      <c r="K10651" s="372"/>
    </row>
    <row r="10652" ht="23.25">
      <c r="K10652" s="372"/>
    </row>
    <row r="10653" ht="23.25">
      <c r="K10653" s="372"/>
    </row>
    <row r="10654" ht="23.25">
      <c r="K10654" s="372"/>
    </row>
    <row r="10655" ht="23.25">
      <c r="K10655" s="372"/>
    </row>
    <row r="10656" ht="23.25">
      <c r="K10656" s="372"/>
    </row>
    <row r="10657" ht="23.25">
      <c r="K10657" s="372"/>
    </row>
    <row r="10658" ht="23.25">
      <c r="K10658" s="372"/>
    </row>
    <row r="10659" ht="23.25">
      <c r="K10659" s="372"/>
    </row>
    <row r="10660" ht="23.25">
      <c r="K10660" s="372"/>
    </row>
    <row r="10661" ht="23.25">
      <c r="K10661" s="372"/>
    </row>
    <row r="10662" ht="23.25">
      <c r="K10662" s="372"/>
    </row>
    <row r="10663" ht="23.25">
      <c r="K10663" s="372"/>
    </row>
    <row r="10664" ht="23.25">
      <c r="K10664" s="372"/>
    </row>
    <row r="10665" ht="23.25">
      <c r="K10665" s="372"/>
    </row>
    <row r="10666" ht="23.25">
      <c r="K10666" s="372"/>
    </row>
    <row r="10667" ht="23.25">
      <c r="K10667" s="372"/>
    </row>
    <row r="10668" ht="23.25">
      <c r="K10668" s="372"/>
    </row>
    <row r="10669" ht="23.25">
      <c r="K10669" s="372"/>
    </row>
    <row r="10670" ht="23.25">
      <c r="K10670" s="372"/>
    </row>
    <row r="10671" ht="23.25">
      <c r="K10671" s="372"/>
    </row>
    <row r="10672" ht="23.25">
      <c r="K10672" s="372"/>
    </row>
    <row r="10673" ht="23.25">
      <c r="K10673" s="372"/>
    </row>
    <row r="10674" ht="23.25">
      <c r="K10674" s="372"/>
    </row>
    <row r="10675" ht="23.25">
      <c r="K10675" s="372"/>
    </row>
    <row r="10676" ht="23.25">
      <c r="K10676" s="372"/>
    </row>
    <row r="10677" ht="23.25">
      <c r="K10677" s="372"/>
    </row>
    <row r="10678" ht="23.25">
      <c r="K10678" s="372"/>
    </row>
    <row r="10679" ht="23.25">
      <c r="K10679" s="372"/>
    </row>
    <row r="10680" ht="23.25">
      <c r="K10680" s="372"/>
    </row>
    <row r="10681" ht="23.25">
      <c r="K10681" s="372"/>
    </row>
    <row r="10682" ht="23.25">
      <c r="K10682" s="372"/>
    </row>
    <row r="10683" ht="23.25">
      <c r="K10683" s="372"/>
    </row>
    <row r="10684" ht="23.25">
      <c r="K10684" s="372"/>
    </row>
    <row r="10685" ht="23.25">
      <c r="K10685" s="372"/>
    </row>
    <row r="10686" ht="23.25">
      <c r="K10686" s="372"/>
    </row>
    <row r="10687" ht="23.25">
      <c r="K10687" s="372"/>
    </row>
    <row r="10688" ht="23.25">
      <c r="K10688" s="372"/>
    </row>
    <row r="10689" ht="23.25">
      <c r="K10689" s="372"/>
    </row>
    <row r="10690" ht="23.25">
      <c r="K10690" s="372"/>
    </row>
    <row r="10691" ht="23.25">
      <c r="K10691" s="372"/>
    </row>
    <row r="10692" ht="23.25">
      <c r="K10692" s="372"/>
    </row>
    <row r="10693" ht="23.25">
      <c r="K10693" s="372"/>
    </row>
    <row r="10694" ht="23.25">
      <c r="K10694" s="372"/>
    </row>
    <row r="10695" ht="23.25">
      <c r="K10695" s="372"/>
    </row>
    <row r="10696" ht="23.25">
      <c r="K10696" s="372"/>
    </row>
    <row r="10697" ht="23.25">
      <c r="K10697" s="372"/>
    </row>
    <row r="10698" ht="23.25">
      <c r="K10698" s="372"/>
    </row>
    <row r="10699" ht="23.25">
      <c r="K10699" s="372"/>
    </row>
    <row r="10700" ht="23.25">
      <c r="K10700" s="372"/>
    </row>
    <row r="10701" ht="23.25">
      <c r="K10701" s="372"/>
    </row>
    <row r="10702" ht="23.25">
      <c r="K10702" s="372"/>
    </row>
    <row r="10703" ht="23.25">
      <c r="K10703" s="372"/>
    </row>
    <row r="10704" ht="23.25">
      <c r="K10704" s="372"/>
    </row>
    <row r="10705" ht="23.25">
      <c r="K10705" s="372"/>
    </row>
    <row r="10706" ht="23.25">
      <c r="K10706" s="372"/>
    </row>
    <row r="10707" ht="23.25">
      <c r="K10707" s="372"/>
    </row>
    <row r="10708" ht="23.25">
      <c r="K10708" s="372"/>
    </row>
    <row r="10709" ht="23.25">
      <c r="K10709" s="372"/>
    </row>
    <row r="10710" ht="23.25">
      <c r="K10710" s="372"/>
    </row>
    <row r="10711" ht="23.25">
      <c r="K10711" s="372"/>
    </row>
    <row r="10712" ht="23.25">
      <c r="K10712" s="372"/>
    </row>
    <row r="10713" ht="23.25">
      <c r="K10713" s="372"/>
    </row>
    <row r="10714" ht="23.25">
      <c r="K10714" s="372"/>
    </row>
    <row r="10715" ht="23.25">
      <c r="K10715" s="372"/>
    </row>
    <row r="10716" ht="23.25">
      <c r="K10716" s="372"/>
    </row>
    <row r="10717" ht="23.25">
      <c r="K10717" s="372"/>
    </row>
    <row r="10718" ht="23.25">
      <c r="K10718" s="372"/>
    </row>
    <row r="10719" ht="23.25">
      <c r="K10719" s="372"/>
    </row>
    <row r="10720" ht="23.25">
      <c r="K10720" s="372"/>
    </row>
    <row r="10721" ht="23.25">
      <c r="K10721" s="372"/>
    </row>
    <row r="10722" ht="23.25">
      <c r="K10722" s="372"/>
    </row>
    <row r="10723" ht="23.25">
      <c r="K10723" s="372"/>
    </row>
    <row r="10724" ht="23.25">
      <c r="K10724" s="372"/>
    </row>
    <row r="10725" ht="23.25">
      <c r="K10725" s="372"/>
    </row>
    <row r="10726" ht="23.25">
      <c r="K10726" s="372"/>
    </row>
    <row r="10727" ht="23.25">
      <c r="K10727" s="372"/>
    </row>
    <row r="10728" ht="23.25">
      <c r="K10728" s="372"/>
    </row>
    <row r="10729" ht="23.25">
      <c r="K10729" s="372"/>
    </row>
    <row r="10730" ht="23.25">
      <c r="K10730" s="372"/>
    </row>
    <row r="10731" ht="23.25">
      <c r="K10731" s="372"/>
    </row>
    <row r="10732" ht="23.25">
      <c r="K10732" s="372"/>
    </row>
    <row r="10733" ht="23.25">
      <c r="K10733" s="372"/>
    </row>
    <row r="10734" ht="23.25">
      <c r="K10734" s="372"/>
    </row>
    <row r="10735" ht="23.25">
      <c r="K10735" s="372"/>
    </row>
    <row r="10736" ht="23.25">
      <c r="K10736" s="372"/>
    </row>
    <row r="10737" ht="23.25">
      <c r="K10737" s="372"/>
    </row>
    <row r="10738" ht="23.25">
      <c r="K10738" s="372"/>
    </row>
    <row r="10739" ht="23.25">
      <c r="K10739" s="372"/>
    </row>
    <row r="10740" ht="23.25">
      <c r="K10740" s="372"/>
    </row>
    <row r="10741" ht="23.25">
      <c r="K10741" s="372"/>
    </row>
    <row r="10742" ht="23.25">
      <c r="K10742" s="372"/>
    </row>
    <row r="10743" ht="23.25">
      <c r="K10743" s="372"/>
    </row>
    <row r="10744" ht="23.25">
      <c r="K10744" s="372"/>
    </row>
    <row r="10745" ht="23.25">
      <c r="K10745" s="372"/>
    </row>
    <row r="10746" ht="23.25">
      <c r="K10746" s="372"/>
    </row>
    <row r="10747" ht="23.25">
      <c r="K10747" s="372"/>
    </row>
    <row r="10748" ht="23.25">
      <c r="K10748" s="372"/>
    </row>
    <row r="10749" ht="23.25">
      <c r="K10749" s="372"/>
    </row>
    <row r="10750" ht="23.25">
      <c r="K10750" s="372"/>
    </row>
    <row r="10751" ht="23.25">
      <c r="K10751" s="372"/>
    </row>
    <row r="10752" ht="23.25">
      <c r="K10752" s="372"/>
    </row>
    <row r="10753" ht="23.25">
      <c r="K10753" s="372"/>
    </row>
    <row r="10754" ht="23.25">
      <c r="K10754" s="372"/>
    </row>
    <row r="10755" ht="23.25">
      <c r="K10755" s="372"/>
    </row>
    <row r="10756" ht="23.25">
      <c r="K10756" s="372"/>
    </row>
    <row r="10757" ht="23.25">
      <c r="K10757" s="372"/>
    </row>
    <row r="10758" ht="23.25">
      <c r="K10758" s="372"/>
    </row>
    <row r="10759" ht="23.25">
      <c r="K10759" s="372"/>
    </row>
    <row r="10760" ht="23.25">
      <c r="K10760" s="372"/>
    </row>
    <row r="10761" ht="23.25">
      <c r="K10761" s="372"/>
    </row>
    <row r="10762" ht="23.25">
      <c r="K10762" s="372"/>
    </row>
    <row r="10763" ht="23.25">
      <c r="K10763" s="372"/>
    </row>
    <row r="10764" ht="23.25">
      <c r="K10764" s="372"/>
    </row>
    <row r="10765" ht="23.25">
      <c r="K10765" s="372"/>
    </row>
    <row r="10766" ht="23.25">
      <c r="K10766" s="372"/>
    </row>
    <row r="10767" ht="23.25">
      <c r="K10767" s="372"/>
    </row>
    <row r="10768" ht="23.25">
      <c r="K10768" s="372"/>
    </row>
    <row r="10769" ht="23.25">
      <c r="K10769" s="372"/>
    </row>
    <row r="10770" ht="23.25">
      <c r="K10770" s="372"/>
    </row>
    <row r="10771" ht="23.25">
      <c r="K10771" s="372"/>
    </row>
    <row r="10772" ht="23.25">
      <c r="K10772" s="372"/>
    </row>
    <row r="10773" ht="23.25">
      <c r="K10773" s="372"/>
    </row>
    <row r="10774" ht="23.25">
      <c r="K10774" s="372"/>
    </row>
    <row r="10775" ht="23.25">
      <c r="K10775" s="372"/>
    </row>
    <row r="10776" ht="23.25">
      <c r="K10776" s="372"/>
    </row>
    <row r="10777" ht="23.25">
      <c r="K10777" s="372"/>
    </row>
    <row r="10778" ht="23.25">
      <c r="K10778" s="372"/>
    </row>
    <row r="10779" ht="23.25">
      <c r="K10779" s="372"/>
    </row>
    <row r="10780" ht="23.25">
      <c r="K10780" s="372"/>
    </row>
    <row r="10781" ht="23.25">
      <c r="K10781" s="372"/>
    </row>
    <row r="10782" ht="23.25">
      <c r="K10782" s="372"/>
    </row>
    <row r="10783" ht="23.25">
      <c r="K10783" s="372"/>
    </row>
    <row r="10784" ht="23.25">
      <c r="K10784" s="372"/>
    </row>
    <row r="10785" ht="23.25">
      <c r="K10785" s="372"/>
    </row>
    <row r="10786" ht="23.25">
      <c r="K10786" s="372"/>
    </row>
    <row r="10787" ht="23.25">
      <c r="K10787" s="372"/>
    </row>
    <row r="10788" ht="23.25">
      <c r="K10788" s="372"/>
    </row>
    <row r="10789" ht="23.25">
      <c r="K10789" s="372"/>
    </row>
    <row r="10790" ht="23.25">
      <c r="K10790" s="372"/>
    </row>
    <row r="10791" ht="23.25">
      <c r="K10791" s="372"/>
    </row>
    <row r="10792" ht="23.25">
      <c r="K10792" s="372"/>
    </row>
    <row r="10793" ht="23.25">
      <c r="K10793" s="372"/>
    </row>
    <row r="10794" ht="23.25">
      <c r="K10794" s="372"/>
    </row>
    <row r="10795" ht="23.25">
      <c r="K10795" s="372"/>
    </row>
    <row r="10796" ht="23.25">
      <c r="K10796" s="372"/>
    </row>
    <row r="10797" ht="23.25">
      <c r="K10797" s="372"/>
    </row>
    <row r="10798" ht="23.25">
      <c r="K10798" s="372"/>
    </row>
    <row r="10799" ht="23.25">
      <c r="K10799" s="372"/>
    </row>
    <row r="10800" ht="23.25">
      <c r="K10800" s="372"/>
    </row>
    <row r="10801" ht="23.25">
      <c r="K10801" s="372"/>
    </row>
    <row r="10802" ht="23.25">
      <c r="K10802" s="372"/>
    </row>
    <row r="10803" ht="23.25">
      <c r="K10803" s="372"/>
    </row>
    <row r="10804" ht="23.25">
      <c r="K10804" s="372"/>
    </row>
    <row r="10805" ht="23.25">
      <c r="K10805" s="372"/>
    </row>
    <row r="10806" ht="23.25">
      <c r="K10806" s="372"/>
    </row>
    <row r="10807" ht="23.25">
      <c r="K10807" s="372"/>
    </row>
    <row r="10808" ht="23.25">
      <c r="K10808" s="372"/>
    </row>
    <row r="10809" ht="23.25">
      <c r="K10809" s="372"/>
    </row>
    <row r="10810" ht="23.25">
      <c r="K10810" s="372"/>
    </row>
    <row r="10811" ht="23.25">
      <c r="K10811" s="372"/>
    </row>
    <row r="10812" ht="23.25">
      <c r="K10812" s="372"/>
    </row>
    <row r="10813" ht="23.25">
      <c r="K10813" s="372"/>
    </row>
    <row r="10814" ht="23.25">
      <c r="K10814" s="372"/>
    </row>
    <row r="10815" ht="23.25">
      <c r="K10815" s="372"/>
    </row>
    <row r="10816" ht="23.25">
      <c r="K10816" s="372"/>
    </row>
    <row r="10817" ht="23.25">
      <c r="K10817" s="372"/>
    </row>
    <row r="10818" ht="23.25">
      <c r="K10818" s="372"/>
    </row>
    <row r="10819" ht="23.25">
      <c r="K10819" s="372"/>
    </row>
    <row r="10820" ht="23.25">
      <c r="K10820" s="372"/>
    </row>
    <row r="10821" ht="23.25">
      <c r="K10821" s="372"/>
    </row>
    <row r="10822" ht="23.25">
      <c r="K10822" s="372"/>
    </row>
    <row r="10823" ht="23.25">
      <c r="K10823" s="372"/>
    </row>
    <row r="10824" ht="23.25">
      <c r="K10824" s="372"/>
    </row>
    <row r="10825" ht="23.25">
      <c r="K10825" s="372"/>
    </row>
    <row r="10826" ht="23.25">
      <c r="K10826" s="372"/>
    </row>
    <row r="10827" ht="23.25">
      <c r="K10827" s="372"/>
    </row>
    <row r="10828" ht="23.25">
      <c r="K10828" s="372"/>
    </row>
    <row r="10829" ht="23.25">
      <c r="K10829" s="372"/>
    </row>
    <row r="10830" ht="23.25">
      <c r="K10830" s="372"/>
    </row>
    <row r="10831" ht="23.25">
      <c r="K10831" s="372"/>
    </row>
    <row r="10832" ht="23.25">
      <c r="K10832" s="372"/>
    </row>
    <row r="10833" ht="23.25">
      <c r="K10833" s="372"/>
    </row>
    <row r="10834" ht="23.25">
      <c r="K10834" s="372"/>
    </row>
    <row r="10835" ht="23.25">
      <c r="K10835" s="372"/>
    </row>
    <row r="10836" ht="23.25">
      <c r="K10836" s="372"/>
    </row>
    <row r="10837" ht="23.25">
      <c r="K10837" s="372"/>
    </row>
    <row r="10838" ht="23.25">
      <c r="K10838" s="372"/>
    </row>
    <row r="10839" ht="23.25">
      <c r="K10839" s="372"/>
    </row>
    <row r="10840" ht="23.25">
      <c r="K10840" s="372"/>
    </row>
    <row r="10841" ht="23.25">
      <c r="K10841" s="372"/>
    </row>
    <row r="10842" ht="23.25">
      <c r="K10842" s="372"/>
    </row>
    <row r="10843" ht="23.25">
      <c r="K10843" s="372"/>
    </row>
    <row r="10844" ht="23.25">
      <c r="K10844" s="372"/>
    </row>
    <row r="10845" ht="23.25">
      <c r="K10845" s="372"/>
    </row>
    <row r="10846" ht="23.25">
      <c r="K10846" s="372"/>
    </row>
    <row r="10847" ht="23.25">
      <c r="K10847" s="372"/>
    </row>
    <row r="10848" ht="23.25">
      <c r="K10848" s="372"/>
    </row>
    <row r="10849" ht="23.25">
      <c r="K10849" s="372"/>
    </row>
    <row r="10850" ht="23.25">
      <c r="K10850" s="372"/>
    </row>
    <row r="10851" ht="23.25">
      <c r="K10851" s="372"/>
    </row>
    <row r="10852" ht="23.25">
      <c r="K10852" s="372"/>
    </row>
    <row r="10853" ht="23.25">
      <c r="K10853" s="372"/>
    </row>
    <row r="10854" ht="23.25">
      <c r="K10854" s="372"/>
    </row>
    <row r="10855" ht="23.25">
      <c r="K10855" s="372"/>
    </row>
    <row r="10856" ht="23.25">
      <c r="K10856" s="372"/>
    </row>
    <row r="10857" ht="23.25">
      <c r="K10857" s="372"/>
    </row>
    <row r="10858" ht="23.25">
      <c r="K10858" s="372"/>
    </row>
    <row r="10859" ht="23.25">
      <c r="K10859" s="372"/>
    </row>
    <row r="10860" ht="23.25">
      <c r="K10860" s="372"/>
    </row>
    <row r="10861" ht="23.25">
      <c r="K10861" s="372"/>
    </row>
    <row r="10862" ht="23.25">
      <c r="K10862" s="372"/>
    </row>
    <row r="10863" ht="23.25">
      <c r="K10863" s="372"/>
    </row>
    <row r="10864" ht="23.25">
      <c r="K10864" s="372"/>
    </row>
    <row r="10865" ht="23.25">
      <c r="K10865" s="372"/>
    </row>
    <row r="10866" ht="23.25">
      <c r="K10866" s="372"/>
    </row>
    <row r="10867" ht="23.25">
      <c r="K10867" s="372"/>
    </row>
    <row r="10868" ht="23.25">
      <c r="K10868" s="372"/>
    </row>
    <row r="10869" ht="23.25">
      <c r="K10869" s="372"/>
    </row>
    <row r="10870" ht="23.25">
      <c r="K10870" s="372"/>
    </row>
    <row r="10871" ht="23.25">
      <c r="K10871" s="372"/>
    </row>
    <row r="10872" ht="23.25">
      <c r="K10872" s="372"/>
    </row>
    <row r="10873" ht="23.25">
      <c r="K10873" s="372"/>
    </row>
    <row r="10874" ht="23.25">
      <c r="K10874" s="372"/>
    </row>
    <row r="10875" ht="23.25">
      <c r="K10875" s="372"/>
    </row>
    <row r="10876" ht="23.25">
      <c r="K10876" s="372"/>
    </row>
    <row r="10877" ht="23.25">
      <c r="K10877" s="372"/>
    </row>
    <row r="10878" ht="23.25">
      <c r="K10878" s="372"/>
    </row>
    <row r="10879" ht="23.25">
      <c r="K10879" s="372"/>
    </row>
    <row r="10880" ht="23.25">
      <c r="K10880" s="372"/>
    </row>
    <row r="10881" ht="23.25">
      <c r="K10881" s="372"/>
    </row>
    <row r="10882" ht="23.25">
      <c r="K10882" s="372"/>
    </row>
    <row r="10883" ht="23.25">
      <c r="K10883" s="372"/>
    </row>
    <row r="10884" ht="23.25">
      <c r="K10884" s="372"/>
    </row>
    <row r="10885" ht="23.25">
      <c r="K10885" s="372"/>
    </row>
    <row r="10886" ht="23.25">
      <c r="K10886" s="372"/>
    </row>
    <row r="10887" ht="23.25">
      <c r="K10887" s="372"/>
    </row>
    <row r="10888" ht="23.25">
      <c r="K10888" s="372"/>
    </row>
    <row r="10889" ht="23.25">
      <c r="K10889" s="372"/>
    </row>
    <row r="10890" ht="23.25">
      <c r="K10890" s="372"/>
    </row>
    <row r="10891" ht="23.25">
      <c r="K10891" s="372"/>
    </row>
    <row r="10892" ht="23.25">
      <c r="K10892" s="372"/>
    </row>
    <row r="10893" ht="23.25">
      <c r="K10893" s="372"/>
    </row>
    <row r="10894" ht="23.25">
      <c r="K10894" s="372"/>
    </row>
    <row r="10895" ht="23.25">
      <c r="K10895" s="372"/>
    </row>
    <row r="10896" ht="23.25">
      <c r="K10896" s="372"/>
    </row>
    <row r="10897" ht="23.25">
      <c r="K10897" s="372"/>
    </row>
    <row r="10898" ht="23.25">
      <c r="K10898" s="372"/>
    </row>
    <row r="10899" ht="23.25">
      <c r="K10899" s="372"/>
    </row>
    <row r="10900" ht="23.25">
      <c r="K10900" s="372"/>
    </row>
    <row r="10901" ht="23.25">
      <c r="K10901" s="372"/>
    </row>
    <row r="10902" ht="23.25">
      <c r="K10902" s="372"/>
    </row>
    <row r="10903" ht="23.25">
      <c r="K10903" s="372"/>
    </row>
    <row r="10904" ht="23.25">
      <c r="K10904" s="372"/>
    </row>
    <row r="10905" ht="23.25">
      <c r="K10905" s="372"/>
    </row>
    <row r="10906" ht="23.25">
      <c r="K10906" s="372"/>
    </row>
    <row r="10907" ht="23.25">
      <c r="K10907" s="372"/>
    </row>
    <row r="10908" ht="23.25">
      <c r="K10908" s="372"/>
    </row>
    <row r="10909" ht="23.25">
      <c r="K10909" s="372"/>
    </row>
    <row r="10910" ht="23.25">
      <c r="K10910" s="372"/>
    </row>
    <row r="10911" ht="23.25">
      <c r="K10911" s="372"/>
    </row>
    <row r="10912" ht="23.25">
      <c r="K10912" s="372"/>
    </row>
    <row r="10913" ht="23.25">
      <c r="K10913" s="372"/>
    </row>
    <row r="10914" ht="23.25">
      <c r="K10914" s="372"/>
    </row>
    <row r="10915" ht="23.25">
      <c r="K10915" s="372"/>
    </row>
    <row r="10916" ht="23.25">
      <c r="K10916" s="372"/>
    </row>
    <row r="10917" ht="23.25">
      <c r="K10917" s="372"/>
    </row>
    <row r="10918" ht="23.25">
      <c r="K10918" s="372"/>
    </row>
    <row r="10919" ht="23.25">
      <c r="K10919" s="372"/>
    </row>
    <row r="10920" ht="23.25">
      <c r="K10920" s="372"/>
    </row>
    <row r="10921" ht="23.25">
      <c r="K10921" s="372"/>
    </row>
    <row r="10922" ht="23.25">
      <c r="K10922" s="372"/>
    </row>
    <row r="10923" ht="23.25">
      <c r="K10923" s="372"/>
    </row>
    <row r="10924" ht="23.25">
      <c r="K10924" s="372"/>
    </row>
    <row r="10925" ht="23.25">
      <c r="K10925" s="372"/>
    </row>
    <row r="10926" ht="23.25">
      <c r="K10926" s="372"/>
    </row>
    <row r="10927" ht="23.25">
      <c r="K10927" s="372"/>
    </row>
    <row r="10928" ht="23.25">
      <c r="K10928" s="372"/>
    </row>
    <row r="10929" ht="23.25">
      <c r="K10929" s="372"/>
    </row>
    <row r="10930" ht="23.25">
      <c r="K10930" s="372"/>
    </row>
    <row r="10931" ht="23.25">
      <c r="K10931" s="372"/>
    </row>
    <row r="10932" ht="23.25">
      <c r="K10932" s="372"/>
    </row>
    <row r="10933" ht="23.25">
      <c r="K10933" s="372"/>
    </row>
    <row r="10934" ht="23.25">
      <c r="K10934" s="372"/>
    </row>
    <row r="10935" ht="23.25">
      <c r="K10935" s="372"/>
    </row>
    <row r="10936" ht="23.25">
      <c r="K10936" s="372"/>
    </row>
    <row r="10937" ht="23.25">
      <c r="K10937" s="372"/>
    </row>
    <row r="10938" ht="23.25">
      <c r="K10938" s="372"/>
    </row>
    <row r="10939" ht="23.25">
      <c r="K10939" s="372"/>
    </row>
    <row r="10940" ht="23.25">
      <c r="K10940" s="372"/>
    </row>
    <row r="10941" ht="23.25">
      <c r="K10941" s="372"/>
    </row>
    <row r="10942" ht="23.25">
      <c r="K10942" s="372"/>
    </row>
    <row r="10943" ht="23.25">
      <c r="K10943" s="372"/>
    </row>
    <row r="10944" ht="23.25">
      <c r="K10944" s="372"/>
    </row>
    <row r="10945" ht="23.25">
      <c r="K10945" s="372"/>
    </row>
    <row r="10946" ht="23.25">
      <c r="K10946" s="372"/>
    </row>
    <row r="10947" ht="23.25">
      <c r="K10947" s="372"/>
    </row>
    <row r="10948" ht="23.25">
      <c r="K10948" s="372"/>
    </row>
    <row r="10949" ht="23.25">
      <c r="K10949" s="372"/>
    </row>
    <row r="10950" ht="23.25">
      <c r="K10950" s="372"/>
    </row>
    <row r="10951" ht="23.25">
      <c r="K10951" s="372"/>
    </row>
    <row r="10952" ht="23.25">
      <c r="K10952" s="372"/>
    </row>
    <row r="10953" ht="23.25">
      <c r="K10953" s="372"/>
    </row>
    <row r="10954" ht="23.25">
      <c r="K10954" s="372"/>
    </row>
    <row r="10955" ht="23.25">
      <c r="K10955" s="372"/>
    </row>
    <row r="10956" ht="23.25">
      <c r="K10956" s="372"/>
    </row>
    <row r="10957" ht="23.25">
      <c r="K10957" s="372"/>
    </row>
    <row r="10958" ht="23.25">
      <c r="K10958" s="372"/>
    </row>
    <row r="10959" ht="23.25">
      <c r="K10959" s="372"/>
    </row>
    <row r="10960" ht="23.25">
      <c r="K10960" s="372"/>
    </row>
    <row r="10961" ht="23.25">
      <c r="K10961" s="372"/>
    </row>
    <row r="10962" ht="23.25">
      <c r="K10962" s="372"/>
    </row>
    <row r="10963" ht="23.25">
      <c r="K10963" s="372"/>
    </row>
    <row r="10964" ht="23.25">
      <c r="K10964" s="372"/>
    </row>
    <row r="10965" ht="23.25">
      <c r="K10965" s="372"/>
    </row>
    <row r="10966" ht="23.25">
      <c r="K10966" s="372"/>
    </row>
    <row r="10967" ht="23.25">
      <c r="K10967" s="372"/>
    </row>
    <row r="10968" ht="23.25">
      <c r="K10968" s="372"/>
    </row>
    <row r="10969" ht="23.25">
      <c r="K10969" s="372"/>
    </row>
    <row r="10970" ht="23.25">
      <c r="K10970" s="372"/>
    </row>
    <row r="10971" ht="23.25">
      <c r="K10971" s="372"/>
    </row>
    <row r="10972" ht="23.25">
      <c r="K10972" s="372"/>
    </row>
    <row r="10973" ht="23.25">
      <c r="K10973" s="372"/>
    </row>
    <row r="10974" ht="23.25">
      <c r="K10974" s="372"/>
    </row>
    <row r="10975" ht="23.25">
      <c r="K10975" s="372"/>
    </row>
    <row r="10976" ht="23.25">
      <c r="K10976" s="372"/>
    </row>
    <row r="10977" ht="23.25">
      <c r="K10977" s="372"/>
    </row>
    <row r="10978" ht="23.25">
      <c r="K10978" s="372"/>
    </row>
    <row r="10979" ht="23.25">
      <c r="K10979" s="372"/>
    </row>
    <row r="10980" ht="23.25">
      <c r="K10980" s="372"/>
    </row>
    <row r="10981" ht="23.25">
      <c r="K10981" s="372"/>
    </row>
    <row r="10982" ht="23.25">
      <c r="K10982" s="372"/>
    </row>
    <row r="10983" ht="23.25">
      <c r="K10983" s="372"/>
    </row>
    <row r="10984" ht="23.25">
      <c r="K10984" s="372"/>
    </row>
    <row r="10985" ht="23.25">
      <c r="K10985" s="372"/>
    </row>
    <row r="10986" ht="23.25">
      <c r="K10986" s="372"/>
    </row>
    <row r="10987" ht="23.25">
      <c r="K10987" s="372"/>
    </row>
    <row r="10988" ht="23.25">
      <c r="K10988" s="372"/>
    </row>
    <row r="10989" ht="23.25">
      <c r="K10989" s="372"/>
    </row>
    <row r="10990" ht="23.25">
      <c r="K10990" s="372"/>
    </row>
    <row r="10991" ht="23.25">
      <c r="K10991" s="372"/>
    </row>
    <row r="10992" ht="23.25">
      <c r="K10992" s="372"/>
    </row>
    <row r="10993" ht="23.25">
      <c r="K10993" s="372"/>
    </row>
    <row r="10994" ht="23.25">
      <c r="K10994" s="372"/>
    </row>
    <row r="10995" ht="23.25">
      <c r="K10995" s="372"/>
    </row>
    <row r="10996" ht="23.25">
      <c r="K10996" s="372"/>
    </row>
    <row r="10997" ht="23.25">
      <c r="K10997" s="372"/>
    </row>
    <row r="10998" ht="23.25">
      <c r="K10998" s="372"/>
    </row>
    <row r="10999" ht="23.25">
      <c r="K10999" s="372"/>
    </row>
    <row r="11000" ht="23.25">
      <c r="K11000" s="372"/>
    </row>
    <row r="11001" ht="23.25">
      <c r="K11001" s="372"/>
    </row>
    <row r="11002" ht="23.25">
      <c r="K11002" s="372"/>
    </row>
    <row r="11003" ht="23.25">
      <c r="K11003" s="372"/>
    </row>
    <row r="11004" ht="23.25">
      <c r="K11004" s="372"/>
    </row>
    <row r="11005" ht="23.25">
      <c r="K11005" s="372"/>
    </row>
    <row r="11006" ht="23.25">
      <c r="K11006" s="372"/>
    </row>
    <row r="11007" ht="23.25">
      <c r="K11007" s="372"/>
    </row>
    <row r="11008" ht="23.25">
      <c r="K11008" s="372"/>
    </row>
    <row r="11009" ht="23.25">
      <c r="K11009" s="372"/>
    </row>
    <row r="11010" ht="23.25">
      <c r="K11010" s="372"/>
    </row>
    <row r="11011" ht="23.25">
      <c r="K11011" s="372"/>
    </row>
    <row r="11012" ht="23.25">
      <c r="K11012" s="372"/>
    </row>
    <row r="11013" ht="23.25">
      <c r="K11013" s="372"/>
    </row>
    <row r="11014" ht="23.25">
      <c r="K11014" s="372"/>
    </row>
    <row r="11015" ht="23.25">
      <c r="K11015" s="372"/>
    </row>
    <row r="11016" ht="23.25">
      <c r="K11016" s="372"/>
    </row>
    <row r="11017" ht="23.25">
      <c r="K11017" s="372"/>
    </row>
    <row r="11018" ht="23.25">
      <c r="K11018" s="372"/>
    </row>
    <row r="11019" ht="23.25">
      <c r="K11019" s="372"/>
    </row>
    <row r="11020" ht="23.25">
      <c r="K11020" s="372"/>
    </row>
    <row r="11021" ht="23.25">
      <c r="K11021" s="372"/>
    </row>
    <row r="11022" ht="23.25">
      <c r="K11022" s="372"/>
    </row>
    <row r="11023" ht="23.25">
      <c r="K11023" s="372"/>
    </row>
    <row r="11024" ht="23.25">
      <c r="K11024" s="372"/>
    </row>
    <row r="11025" ht="23.25">
      <c r="K11025" s="372"/>
    </row>
    <row r="11026" ht="23.25">
      <c r="K11026" s="372"/>
    </row>
    <row r="11027" ht="23.25">
      <c r="K11027" s="372"/>
    </row>
    <row r="11028" ht="23.25">
      <c r="K11028" s="372"/>
    </row>
    <row r="11029" ht="23.25">
      <c r="K11029" s="372"/>
    </row>
    <row r="11030" ht="23.25">
      <c r="K11030" s="372"/>
    </row>
    <row r="11031" ht="23.25">
      <c r="K11031" s="372"/>
    </row>
    <row r="11032" ht="23.25">
      <c r="K11032" s="372"/>
    </row>
    <row r="11033" ht="23.25">
      <c r="K11033" s="372"/>
    </row>
    <row r="11034" ht="23.25">
      <c r="K11034" s="372"/>
    </row>
    <row r="11035" ht="23.25">
      <c r="K11035" s="372"/>
    </row>
    <row r="11036" ht="23.25">
      <c r="K11036" s="372"/>
    </row>
    <row r="11037" ht="23.25">
      <c r="K11037" s="372"/>
    </row>
    <row r="11038" ht="23.25">
      <c r="K11038" s="372"/>
    </row>
    <row r="11039" ht="23.25">
      <c r="K11039" s="372"/>
    </row>
    <row r="11040" ht="23.25">
      <c r="K11040" s="372"/>
    </row>
    <row r="11041" ht="23.25">
      <c r="K11041" s="372"/>
    </row>
    <row r="11042" ht="23.25">
      <c r="K11042" s="372"/>
    </row>
    <row r="11043" ht="23.25">
      <c r="K11043" s="372"/>
    </row>
    <row r="11044" ht="23.25">
      <c r="K11044" s="372"/>
    </row>
    <row r="11045" ht="23.25">
      <c r="K11045" s="372"/>
    </row>
    <row r="11046" ht="23.25">
      <c r="K11046" s="372"/>
    </row>
    <row r="11047" ht="23.25">
      <c r="K11047" s="372"/>
    </row>
    <row r="11048" ht="23.25">
      <c r="K11048" s="372"/>
    </row>
    <row r="11049" ht="23.25">
      <c r="K11049" s="372"/>
    </row>
    <row r="11050" ht="23.25">
      <c r="K11050" s="372"/>
    </row>
    <row r="11051" ht="23.25">
      <c r="K11051" s="372"/>
    </row>
    <row r="11052" ht="23.25">
      <c r="K11052" s="372"/>
    </row>
    <row r="11053" ht="23.25">
      <c r="K11053" s="372"/>
    </row>
    <row r="11054" ht="23.25">
      <c r="K11054" s="372"/>
    </row>
    <row r="11055" ht="23.25">
      <c r="K11055" s="372"/>
    </row>
    <row r="11056" ht="23.25">
      <c r="K11056" s="372"/>
    </row>
    <row r="11057" ht="23.25">
      <c r="K11057" s="372"/>
    </row>
    <row r="11058" ht="23.25">
      <c r="K11058" s="372"/>
    </row>
    <row r="11059" ht="23.25">
      <c r="K11059" s="372"/>
    </row>
    <row r="11060" ht="23.25">
      <c r="K11060" s="372"/>
    </row>
    <row r="11061" ht="23.25">
      <c r="K11061" s="372"/>
    </row>
    <row r="11062" ht="23.25">
      <c r="K11062" s="372"/>
    </row>
    <row r="11063" ht="23.25">
      <c r="K11063" s="372"/>
    </row>
    <row r="11064" ht="23.25">
      <c r="K11064" s="372"/>
    </row>
    <row r="11065" ht="23.25">
      <c r="K11065" s="372"/>
    </row>
    <row r="11066" ht="23.25">
      <c r="K11066" s="372"/>
    </row>
    <row r="11067" ht="23.25">
      <c r="K11067" s="372"/>
    </row>
    <row r="11068" ht="23.25">
      <c r="K11068" s="372"/>
    </row>
    <row r="11069" ht="23.25">
      <c r="K11069" s="372"/>
    </row>
    <row r="11070" ht="23.25">
      <c r="K11070" s="372"/>
    </row>
    <row r="11071" ht="23.25">
      <c r="K11071" s="372"/>
    </row>
    <row r="11072" ht="23.25">
      <c r="K11072" s="372"/>
    </row>
    <row r="11073" ht="23.25">
      <c r="K11073" s="372"/>
    </row>
    <row r="11074" ht="23.25">
      <c r="K11074" s="372"/>
    </row>
    <row r="11075" ht="23.25">
      <c r="K11075" s="372"/>
    </row>
    <row r="11076" ht="23.25">
      <c r="K11076" s="372"/>
    </row>
    <row r="11077" ht="23.25">
      <c r="K11077" s="372"/>
    </row>
    <row r="11078" ht="23.25">
      <c r="K11078" s="372"/>
    </row>
    <row r="11079" ht="23.25">
      <c r="K11079" s="372"/>
    </row>
    <row r="11080" ht="23.25">
      <c r="K11080" s="372"/>
    </row>
    <row r="11081" ht="23.25">
      <c r="K11081" s="372"/>
    </row>
    <row r="11082" ht="23.25">
      <c r="K11082" s="372"/>
    </row>
    <row r="11083" ht="23.25">
      <c r="K11083" s="372"/>
    </row>
    <row r="11084" ht="23.25">
      <c r="K11084" s="372"/>
    </row>
    <row r="11085" ht="23.25">
      <c r="K11085" s="372"/>
    </row>
    <row r="11086" ht="23.25">
      <c r="K11086" s="372"/>
    </row>
    <row r="11087" ht="23.25">
      <c r="K11087" s="372"/>
    </row>
    <row r="11088" ht="23.25">
      <c r="K11088" s="372"/>
    </row>
    <row r="11089" ht="23.25">
      <c r="K11089" s="372"/>
    </row>
    <row r="11090" ht="23.25">
      <c r="K11090" s="372"/>
    </row>
    <row r="11091" ht="23.25">
      <c r="K11091" s="372"/>
    </row>
    <row r="11092" ht="23.25">
      <c r="K11092" s="372"/>
    </row>
    <row r="11093" ht="23.25">
      <c r="K11093" s="372"/>
    </row>
    <row r="11094" ht="23.25">
      <c r="K11094" s="372"/>
    </row>
    <row r="11095" ht="23.25">
      <c r="K11095" s="372"/>
    </row>
    <row r="11096" ht="23.25">
      <c r="K11096" s="372"/>
    </row>
    <row r="11097" ht="23.25">
      <c r="K11097" s="372"/>
    </row>
    <row r="11098" ht="23.25">
      <c r="K11098" s="372"/>
    </row>
    <row r="11099" ht="23.25">
      <c r="K11099" s="372"/>
    </row>
    <row r="11100" ht="23.25">
      <c r="K11100" s="372"/>
    </row>
    <row r="11101" ht="23.25">
      <c r="K11101" s="372"/>
    </row>
    <row r="11102" ht="23.25">
      <c r="K11102" s="372"/>
    </row>
    <row r="11103" ht="23.25">
      <c r="K11103" s="372"/>
    </row>
    <row r="11104" ht="23.25">
      <c r="K11104" s="372"/>
    </row>
    <row r="11105" ht="23.25">
      <c r="K11105" s="372"/>
    </row>
    <row r="11106" ht="23.25">
      <c r="K11106" s="372"/>
    </row>
    <row r="11107" ht="23.25">
      <c r="K11107" s="372"/>
    </row>
    <row r="11108" ht="23.25">
      <c r="K11108" s="372"/>
    </row>
    <row r="11109" ht="23.25">
      <c r="K11109" s="372"/>
    </row>
    <row r="11110" ht="23.25">
      <c r="K11110" s="372"/>
    </row>
    <row r="11111" ht="23.25">
      <c r="K11111" s="372"/>
    </row>
    <row r="11112" ht="23.25">
      <c r="K11112" s="372"/>
    </row>
    <row r="11113" ht="23.25">
      <c r="K11113" s="372"/>
    </row>
    <row r="11114" ht="23.25">
      <c r="K11114" s="372"/>
    </row>
    <row r="11115" ht="23.25">
      <c r="K11115" s="372"/>
    </row>
    <row r="11116" ht="23.25">
      <c r="K11116" s="372"/>
    </row>
    <row r="11117" ht="23.25">
      <c r="K11117" s="372"/>
    </row>
    <row r="11118" ht="23.25">
      <c r="K11118" s="372"/>
    </row>
    <row r="11119" ht="23.25">
      <c r="K11119" s="372"/>
    </row>
    <row r="11120" ht="23.25">
      <c r="K11120" s="372"/>
    </row>
    <row r="11121" ht="23.25">
      <c r="K11121" s="372"/>
    </row>
    <row r="11122" ht="23.25">
      <c r="K11122" s="372"/>
    </row>
    <row r="11123" ht="23.25">
      <c r="K11123" s="372"/>
    </row>
    <row r="11124" ht="23.25">
      <c r="K11124" s="372"/>
    </row>
    <row r="11125" ht="23.25">
      <c r="K11125" s="372"/>
    </row>
    <row r="11126" ht="23.25">
      <c r="K11126" s="372"/>
    </row>
    <row r="11127" ht="23.25">
      <c r="K11127" s="372"/>
    </row>
    <row r="11128" ht="23.25">
      <c r="K11128" s="372"/>
    </row>
    <row r="11129" ht="23.25">
      <c r="K11129" s="372"/>
    </row>
    <row r="11130" ht="23.25">
      <c r="K11130" s="372"/>
    </row>
    <row r="11131" ht="23.25">
      <c r="K11131" s="372"/>
    </row>
    <row r="11132" ht="23.25">
      <c r="K11132" s="372"/>
    </row>
    <row r="11133" ht="23.25">
      <c r="K11133" s="372"/>
    </row>
    <row r="11134" ht="23.25">
      <c r="K11134" s="372"/>
    </row>
    <row r="11135" ht="23.25">
      <c r="K11135" s="372"/>
    </row>
    <row r="11136" ht="23.25">
      <c r="K11136" s="372"/>
    </row>
    <row r="11137" ht="23.25">
      <c r="K11137" s="372"/>
    </row>
    <row r="11138" ht="23.25">
      <c r="K11138" s="372"/>
    </row>
    <row r="11139" ht="23.25">
      <c r="K11139" s="372"/>
    </row>
    <row r="11140" ht="23.25">
      <c r="K11140" s="372"/>
    </row>
    <row r="11141" ht="23.25">
      <c r="K11141" s="372"/>
    </row>
    <row r="11142" ht="23.25">
      <c r="K11142" s="372"/>
    </row>
    <row r="11143" ht="23.25">
      <c r="K11143" s="372"/>
    </row>
    <row r="11144" ht="23.25">
      <c r="K11144" s="372"/>
    </row>
    <row r="11145" ht="23.25">
      <c r="K11145" s="372"/>
    </row>
    <row r="11146" ht="23.25">
      <c r="K11146" s="372"/>
    </row>
    <row r="11147" ht="23.25">
      <c r="K11147" s="372"/>
    </row>
    <row r="11148" ht="23.25">
      <c r="K11148" s="372"/>
    </row>
    <row r="11149" ht="23.25">
      <c r="K11149" s="372"/>
    </row>
    <row r="11150" ht="23.25">
      <c r="K11150" s="372"/>
    </row>
    <row r="11151" ht="23.25">
      <c r="K11151" s="372"/>
    </row>
    <row r="11152" ht="23.25">
      <c r="K11152" s="372"/>
    </row>
    <row r="11153" ht="23.25">
      <c r="K11153" s="372"/>
    </row>
    <row r="11154" ht="23.25">
      <c r="K11154" s="372"/>
    </row>
    <row r="11155" ht="23.25">
      <c r="K11155" s="372"/>
    </row>
    <row r="11156" ht="23.25">
      <c r="K11156" s="372"/>
    </row>
    <row r="11157" ht="23.25">
      <c r="K11157" s="372"/>
    </row>
    <row r="11158" ht="23.25">
      <c r="K11158" s="372"/>
    </row>
    <row r="11159" ht="23.25">
      <c r="K11159" s="372"/>
    </row>
    <row r="11160" ht="23.25">
      <c r="K11160" s="372"/>
    </row>
    <row r="11161" ht="23.25">
      <c r="K11161" s="372"/>
    </row>
    <row r="11162" ht="23.25">
      <c r="K11162" s="372"/>
    </row>
    <row r="11163" ht="23.25">
      <c r="K11163" s="372"/>
    </row>
    <row r="11164" ht="23.25">
      <c r="K11164" s="372"/>
    </row>
    <row r="11165" ht="23.25">
      <c r="K11165" s="372"/>
    </row>
    <row r="11166" ht="23.25">
      <c r="K11166" s="372"/>
    </row>
    <row r="11167" ht="23.25">
      <c r="K11167" s="372"/>
    </row>
    <row r="11168" ht="23.25">
      <c r="K11168" s="372"/>
    </row>
    <row r="11169" ht="23.25">
      <c r="K11169" s="372"/>
    </row>
    <row r="11170" ht="23.25">
      <c r="K11170" s="372"/>
    </row>
    <row r="11171" ht="23.25">
      <c r="K11171" s="372"/>
    </row>
    <row r="11172" ht="23.25">
      <c r="K11172" s="372"/>
    </row>
    <row r="11173" ht="23.25">
      <c r="K11173" s="372"/>
    </row>
    <row r="11174" ht="23.25">
      <c r="K11174" s="372"/>
    </row>
    <row r="11175" ht="23.25">
      <c r="K11175" s="372"/>
    </row>
    <row r="11176" ht="23.25">
      <c r="K11176" s="372"/>
    </row>
    <row r="11177" ht="23.25">
      <c r="K11177" s="372"/>
    </row>
    <row r="11178" ht="23.25">
      <c r="K11178" s="372"/>
    </row>
    <row r="11179" ht="23.25">
      <c r="K11179" s="372"/>
    </row>
    <row r="11180" ht="23.25">
      <c r="K11180" s="372"/>
    </row>
    <row r="11181" ht="23.25">
      <c r="K11181" s="372"/>
    </row>
    <row r="11182" ht="23.25">
      <c r="K11182" s="372"/>
    </row>
    <row r="11183" ht="23.25">
      <c r="K11183" s="372"/>
    </row>
    <row r="11184" ht="23.25">
      <c r="K11184" s="372"/>
    </row>
    <row r="11185" ht="23.25">
      <c r="K11185" s="372"/>
    </row>
    <row r="11186" ht="23.25">
      <c r="K11186" s="372"/>
    </row>
    <row r="11187" ht="23.25">
      <c r="K11187" s="372"/>
    </row>
    <row r="11188" ht="23.25">
      <c r="K11188" s="372"/>
    </row>
    <row r="11189" ht="23.25">
      <c r="K11189" s="372"/>
    </row>
    <row r="11190" ht="23.25">
      <c r="K11190" s="372"/>
    </row>
    <row r="11191" ht="23.25">
      <c r="K11191" s="372"/>
    </row>
    <row r="11192" ht="23.25">
      <c r="K11192" s="372"/>
    </row>
    <row r="11193" ht="23.25">
      <c r="K11193" s="372"/>
    </row>
    <row r="11194" ht="23.25">
      <c r="K11194" s="372"/>
    </row>
    <row r="11195" ht="23.25">
      <c r="K11195" s="372"/>
    </row>
    <row r="11196" ht="23.25">
      <c r="K11196" s="372"/>
    </row>
    <row r="11197" ht="23.25">
      <c r="K11197" s="372"/>
    </row>
    <row r="11198" ht="23.25">
      <c r="K11198" s="372"/>
    </row>
    <row r="11199" ht="23.25">
      <c r="K11199" s="372"/>
    </row>
    <row r="11200" ht="23.25">
      <c r="K11200" s="372"/>
    </row>
    <row r="11201" ht="23.25">
      <c r="K11201" s="372"/>
    </row>
    <row r="11202" ht="23.25">
      <c r="K11202" s="372"/>
    </row>
    <row r="11203" ht="23.25">
      <c r="K11203" s="372"/>
    </row>
    <row r="11204" ht="23.25">
      <c r="K11204" s="372"/>
    </row>
    <row r="11205" ht="23.25">
      <c r="K11205" s="372"/>
    </row>
    <row r="11206" ht="23.25">
      <c r="K11206" s="372"/>
    </row>
    <row r="11207" ht="23.25">
      <c r="K11207" s="372"/>
    </row>
    <row r="11208" ht="23.25">
      <c r="K11208" s="372"/>
    </row>
    <row r="11209" ht="23.25">
      <c r="K11209" s="372"/>
    </row>
    <row r="11210" ht="23.25">
      <c r="K11210" s="372"/>
    </row>
    <row r="11211" ht="23.25">
      <c r="K11211" s="372"/>
    </row>
    <row r="11212" ht="23.25">
      <c r="K11212" s="372"/>
    </row>
    <row r="11213" ht="23.25">
      <c r="K11213" s="372"/>
    </row>
    <row r="11214" ht="23.25">
      <c r="K11214" s="372"/>
    </row>
    <row r="11215" ht="23.25">
      <c r="K11215" s="372"/>
    </row>
    <row r="11216" ht="23.25">
      <c r="K11216" s="372"/>
    </row>
    <row r="11217" ht="23.25">
      <c r="K11217" s="372"/>
    </row>
    <row r="11218" ht="23.25">
      <c r="K11218" s="372"/>
    </row>
    <row r="11219" ht="23.25">
      <c r="K11219" s="372"/>
    </row>
    <row r="11220" ht="23.25">
      <c r="K11220" s="372"/>
    </row>
    <row r="11221" ht="23.25">
      <c r="K11221" s="372"/>
    </row>
    <row r="11222" ht="23.25">
      <c r="K11222" s="372"/>
    </row>
    <row r="11223" ht="23.25">
      <c r="K11223" s="372"/>
    </row>
    <row r="11224" ht="23.25">
      <c r="K11224" s="372"/>
    </row>
    <row r="11225" ht="23.25">
      <c r="K11225" s="372"/>
    </row>
    <row r="11226" ht="23.25">
      <c r="K11226" s="372"/>
    </row>
    <row r="11227" ht="23.25">
      <c r="K11227" s="372"/>
    </row>
    <row r="11228" ht="23.25">
      <c r="K11228" s="372"/>
    </row>
    <row r="11229" ht="23.25">
      <c r="K11229" s="372"/>
    </row>
    <row r="11230" ht="23.25">
      <c r="K11230" s="372"/>
    </row>
    <row r="11231" ht="23.25">
      <c r="K11231" s="372"/>
    </row>
    <row r="11232" ht="23.25">
      <c r="K11232" s="372"/>
    </row>
    <row r="11233" ht="23.25">
      <c r="K11233" s="372"/>
    </row>
    <row r="11234" ht="23.25">
      <c r="K11234" s="372"/>
    </row>
    <row r="11235" ht="23.25">
      <c r="K11235" s="372"/>
    </row>
    <row r="11236" ht="23.25">
      <c r="K11236" s="372"/>
    </row>
    <row r="11237" ht="23.25">
      <c r="K11237" s="372"/>
    </row>
    <row r="11238" ht="23.25">
      <c r="K11238" s="372"/>
    </row>
    <row r="11239" ht="23.25">
      <c r="K11239" s="372"/>
    </row>
    <row r="11240" ht="23.25">
      <c r="K11240" s="372"/>
    </row>
    <row r="11241" ht="23.25">
      <c r="K11241" s="372"/>
    </row>
    <row r="11242" ht="23.25">
      <c r="K11242" s="372"/>
    </row>
    <row r="11243" ht="23.25">
      <c r="K11243" s="372"/>
    </row>
    <row r="11244" ht="23.25">
      <c r="K11244" s="372"/>
    </row>
    <row r="11245" ht="23.25">
      <c r="K11245" s="372"/>
    </row>
    <row r="11246" ht="23.25">
      <c r="K11246" s="372"/>
    </row>
    <row r="11247" ht="23.25">
      <c r="K11247" s="372"/>
    </row>
    <row r="11248" ht="23.25">
      <c r="K11248" s="372"/>
    </row>
    <row r="11249" ht="23.25">
      <c r="K11249" s="372"/>
    </row>
    <row r="11250" ht="23.25">
      <c r="K11250" s="372"/>
    </row>
    <row r="11251" ht="23.25">
      <c r="K11251" s="372"/>
    </row>
    <row r="11252" ht="23.25">
      <c r="K11252" s="372"/>
    </row>
    <row r="11253" ht="23.25">
      <c r="K11253" s="372"/>
    </row>
    <row r="11254" ht="23.25">
      <c r="K11254" s="372"/>
    </row>
    <row r="11255" ht="23.25">
      <c r="K11255" s="372"/>
    </row>
    <row r="11256" ht="23.25">
      <c r="K11256" s="372"/>
    </row>
    <row r="11257" ht="23.25">
      <c r="K11257" s="372"/>
    </row>
    <row r="11258" ht="23.25">
      <c r="K11258" s="372"/>
    </row>
    <row r="11259" ht="23.25">
      <c r="K11259" s="372"/>
    </row>
    <row r="11260" ht="23.25">
      <c r="K11260" s="372"/>
    </row>
    <row r="11261" ht="23.25">
      <c r="K11261" s="372"/>
    </row>
    <row r="11262" ht="23.25">
      <c r="K11262" s="372"/>
    </row>
    <row r="11263" ht="23.25">
      <c r="K11263" s="372"/>
    </row>
    <row r="11264" ht="23.25">
      <c r="K11264" s="372"/>
    </row>
    <row r="11265" ht="23.25">
      <c r="K11265" s="372"/>
    </row>
    <row r="11266" ht="23.25">
      <c r="K11266" s="372"/>
    </row>
    <row r="11267" ht="23.25">
      <c r="K11267" s="372"/>
    </row>
    <row r="11268" ht="23.25">
      <c r="K11268" s="372"/>
    </row>
    <row r="11269" ht="23.25">
      <c r="K11269" s="372"/>
    </row>
    <row r="11270" ht="23.25">
      <c r="K11270" s="372"/>
    </row>
    <row r="11271" ht="23.25">
      <c r="K11271" s="372"/>
    </row>
    <row r="11272" ht="23.25">
      <c r="K11272" s="372"/>
    </row>
    <row r="11273" ht="23.25">
      <c r="K11273" s="372"/>
    </row>
    <row r="11274" ht="23.25">
      <c r="K11274" s="372"/>
    </row>
    <row r="11275" ht="23.25">
      <c r="K11275" s="372"/>
    </row>
    <row r="11276" ht="23.25">
      <c r="K11276" s="372"/>
    </row>
    <row r="11277" ht="23.25">
      <c r="K11277" s="372"/>
    </row>
    <row r="11278" ht="23.25">
      <c r="K11278" s="372"/>
    </row>
    <row r="11279" ht="23.25">
      <c r="K11279" s="372"/>
    </row>
    <row r="11280" ht="23.25">
      <c r="K11280" s="372"/>
    </row>
    <row r="11281" ht="23.25">
      <c r="K11281" s="372"/>
    </row>
    <row r="11282" ht="23.25">
      <c r="K11282" s="372"/>
    </row>
    <row r="11283" ht="23.25">
      <c r="K11283" s="372"/>
    </row>
    <row r="11284" ht="23.25">
      <c r="K11284" s="372"/>
    </row>
    <row r="11285" ht="23.25">
      <c r="K11285" s="372"/>
    </row>
    <row r="11286" ht="23.25">
      <c r="K11286" s="372"/>
    </row>
    <row r="11287" ht="23.25">
      <c r="K11287" s="372"/>
    </row>
    <row r="11288" ht="23.25">
      <c r="K11288" s="372"/>
    </row>
    <row r="11289" ht="23.25">
      <c r="K11289" s="372"/>
    </row>
    <row r="11290" ht="23.25">
      <c r="K11290" s="372"/>
    </row>
    <row r="11291" ht="23.25">
      <c r="K11291" s="372"/>
    </row>
    <row r="11292" ht="23.25">
      <c r="K11292" s="372"/>
    </row>
    <row r="11293" ht="23.25">
      <c r="K11293" s="372"/>
    </row>
    <row r="11294" ht="23.25">
      <c r="K11294" s="372"/>
    </row>
    <row r="11295" ht="23.25">
      <c r="K11295" s="372"/>
    </row>
    <row r="11296" ht="23.25">
      <c r="K11296" s="372"/>
    </row>
    <row r="11297" ht="23.25">
      <c r="K11297" s="372"/>
    </row>
    <row r="11298" ht="23.25">
      <c r="K11298" s="372"/>
    </row>
    <row r="11299" ht="23.25">
      <c r="K11299" s="372"/>
    </row>
    <row r="11300" ht="23.25">
      <c r="K11300" s="372"/>
    </row>
    <row r="11301" ht="23.25">
      <c r="K11301" s="372"/>
    </row>
    <row r="11302" ht="23.25">
      <c r="K11302" s="372"/>
    </row>
    <row r="11303" ht="23.25">
      <c r="K11303" s="372"/>
    </row>
    <row r="11304" ht="23.25">
      <c r="K11304" s="372"/>
    </row>
    <row r="11305" ht="23.25">
      <c r="K11305" s="372"/>
    </row>
    <row r="11306" ht="23.25">
      <c r="K11306" s="372"/>
    </row>
    <row r="11307" ht="23.25">
      <c r="K11307" s="372"/>
    </row>
    <row r="11308" ht="23.25">
      <c r="K11308" s="372"/>
    </row>
    <row r="11309" ht="23.25">
      <c r="K11309" s="372"/>
    </row>
    <row r="11310" ht="23.25">
      <c r="K11310" s="372"/>
    </row>
    <row r="11311" ht="23.25">
      <c r="K11311" s="372"/>
    </row>
    <row r="11312" ht="23.25">
      <c r="K11312" s="372"/>
    </row>
    <row r="11313" ht="23.25">
      <c r="K11313" s="372"/>
    </row>
    <row r="11314" ht="23.25">
      <c r="K11314" s="372"/>
    </row>
    <row r="11315" ht="23.25">
      <c r="K11315" s="372"/>
    </row>
    <row r="11316" ht="23.25">
      <c r="K11316" s="372"/>
    </row>
    <row r="11317" ht="23.25">
      <c r="K11317" s="372"/>
    </row>
    <row r="11318" ht="23.25">
      <c r="K11318" s="372"/>
    </row>
    <row r="11319" ht="23.25">
      <c r="K11319" s="372"/>
    </row>
    <row r="11320" ht="23.25">
      <c r="K11320" s="372"/>
    </row>
    <row r="11321" ht="23.25">
      <c r="K11321" s="372"/>
    </row>
    <row r="11322" ht="23.25">
      <c r="K11322" s="372"/>
    </row>
    <row r="11323" ht="23.25">
      <c r="K11323" s="372"/>
    </row>
    <row r="11324" ht="23.25">
      <c r="K11324" s="372"/>
    </row>
    <row r="11325" ht="23.25">
      <c r="K11325" s="372"/>
    </row>
    <row r="11326" ht="23.25">
      <c r="K11326" s="372"/>
    </row>
    <row r="11327" ht="23.25">
      <c r="K11327" s="372"/>
    </row>
    <row r="11328" ht="23.25">
      <c r="K11328" s="372"/>
    </row>
    <row r="11329" ht="23.25">
      <c r="K11329" s="372"/>
    </row>
    <row r="11330" ht="23.25">
      <c r="K11330" s="372"/>
    </row>
    <row r="11331" ht="23.25">
      <c r="K11331" s="372"/>
    </row>
    <row r="11332" ht="23.25">
      <c r="K11332" s="372"/>
    </row>
    <row r="11333" ht="23.25">
      <c r="K11333" s="372"/>
    </row>
    <row r="11334" ht="23.25">
      <c r="K11334" s="372"/>
    </row>
    <row r="11335" ht="23.25">
      <c r="K11335" s="372"/>
    </row>
    <row r="11336" ht="23.25">
      <c r="K11336" s="372"/>
    </row>
    <row r="11337" ht="23.25">
      <c r="K11337" s="372"/>
    </row>
    <row r="11338" ht="23.25">
      <c r="K11338" s="372"/>
    </row>
    <row r="11339" ht="23.25">
      <c r="K11339" s="372"/>
    </row>
    <row r="11340" ht="23.25">
      <c r="K11340" s="372"/>
    </row>
    <row r="11341" ht="23.25">
      <c r="K11341" s="372"/>
    </row>
    <row r="11342" ht="23.25">
      <c r="K11342" s="372"/>
    </row>
    <row r="11343" ht="23.25">
      <c r="K11343" s="372"/>
    </row>
    <row r="11344" ht="23.25">
      <c r="K11344" s="372"/>
    </row>
    <row r="11345" ht="23.25">
      <c r="K11345" s="372"/>
    </row>
    <row r="11346" ht="23.25">
      <c r="K11346" s="372"/>
    </row>
    <row r="11347" ht="23.25">
      <c r="K11347" s="372"/>
    </row>
    <row r="11348" ht="23.25">
      <c r="K11348" s="372"/>
    </row>
    <row r="11349" ht="23.25">
      <c r="K11349" s="372"/>
    </row>
    <row r="11350" ht="23.25">
      <c r="K11350" s="372"/>
    </row>
    <row r="11351" ht="23.25">
      <c r="K11351" s="372"/>
    </row>
    <row r="11352" ht="23.25">
      <c r="K11352" s="372"/>
    </row>
    <row r="11353" ht="23.25">
      <c r="K11353" s="372"/>
    </row>
    <row r="11354" ht="23.25">
      <c r="K11354" s="372"/>
    </row>
    <row r="11355" ht="23.25">
      <c r="K11355" s="372"/>
    </row>
    <row r="11356" ht="23.25">
      <c r="K11356" s="372"/>
    </row>
    <row r="11357" ht="23.25">
      <c r="K11357" s="372"/>
    </row>
    <row r="11358" ht="23.25">
      <c r="K11358" s="372"/>
    </row>
    <row r="11359" ht="23.25">
      <c r="K11359" s="372"/>
    </row>
    <row r="11360" ht="23.25">
      <c r="K11360" s="372"/>
    </row>
    <row r="11361" ht="23.25">
      <c r="K11361" s="372"/>
    </row>
    <row r="11362" ht="23.25">
      <c r="K11362" s="372"/>
    </row>
    <row r="11363" ht="23.25">
      <c r="K11363" s="372"/>
    </row>
    <row r="11364" ht="23.25">
      <c r="K11364" s="372"/>
    </row>
    <row r="11365" ht="23.25">
      <c r="K11365" s="372"/>
    </row>
    <row r="11366" ht="23.25">
      <c r="K11366" s="372"/>
    </row>
    <row r="11367" ht="23.25">
      <c r="K11367" s="372"/>
    </row>
    <row r="11368" ht="23.25">
      <c r="K11368" s="372"/>
    </row>
    <row r="11369" ht="23.25">
      <c r="K11369" s="372"/>
    </row>
    <row r="11370" ht="23.25">
      <c r="K11370" s="372"/>
    </row>
    <row r="11371" ht="23.25">
      <c r="K11371" s="372"/>
    </row>
    <row r="11372" ht="23.25">
      <c r="K11372" s="372"/>
    </row>
    <row r="11373" ht="23.25">
      <c r="K11373" s="372"/>
    </row>
    <row r="11374" ht="23.25">
      <c r="K11374" s="372"/>
    </row>
    <row r="11375" ht="23.25">
      <c r="K11375" s="372"/>
    </row>
    <row r="11376" ht="23.25">
      <c r="K11376" s="372"/>
    </row>
    <row r="11377" ht="23.25">
      <c r="K11377" s="372"/>
    </row>
    <row r="11378" ht="23.25">
      <c r="K11378" s="372"/>
    </row>
    <row r="11379" ht="23.25">
      <c r="K11379" s="372"/>
    </row>
    <row r="11380" ht="23.25">
      <c r="K11380" s="372"/>
    </row>
    <row r="11381" ht="23.25">
      <c r="K11381" s="372"/>
    </row>
    <row r="11382" ht="23.25">
      <c r="K11382" s="372"/>
    </row>
    <row r="11383" ht="23.25">
      <c r="K11383" s="372"/>
    </row>
    <row r="11384" ht="23.25">
      <c r="K11384" s="372"/>
    </row>
    <row r="11385" ht="23.25">
      <c r="K11385" s="372"/>
    </row>
    <row r="11386" ht="23.25">
      <c r="K11386" s="372"/>
    </row>
    <row r="11387" ht="23.25">
      <c r="K11387" s="372"/>
    </row>
    <row r="11388" ht="23.25">
      <c r="K11388" s="372"/>
    </row>
    <row r="11389" ht="23.25">
      <c r="K11389" s="372"/>
    </row>
    <row r="11390" ht="23.25">
      <c r="K11390" s="372"/>
    </row>
    <row r="11391" ht="23.25">
      <c r="K11391" s="372"/>
    </row>
    <row r="11392" ht="23.25">
      <c r="K11392" s="372"/>
    </row>
    <row r="11393" ht="23.25">
      <c r="K11393" s="372"/>
    </row>
    <row r="11394" ht="23.25">
      <c r="K11394" s="372"/>
    </row>
    <row r="11395" ht="23.25">
      <c r="K11395" s="372"/>
    </row>
    <row r="11396" ht="23.25">
      <c r="K11396" s="372"/>
    </row>
    <row r="11397" ht="23.25">
      <c r="K11397" s="372"/>
    </row>
    <row r="11398" ht="23.25">
      <c r="K11398" s="372"/>
    </row>
    <row r="11399" ht="23.25">
      <c r="K11399" s="372"/>
    </row>
    <row r="11400" ht="23.25">
      <c r="K11400" s="372"/>
    </row>
    <row r="11401" ht="23.25">
      <c r="K11401" s="372"/>
    </row>
    <row r="11402" ht="23.25">
      <c r="K11402" s="372"/>
    </row>
    <row r="11403" ht="23.25">
      <c r="K11403" s="372"/>
    </row>
    <row r="11404" ht="23.25">
      <c r="K11404" s="372"/>
    </row>
    <row r="11405" ht="23.25">
      <c r="K11405" s="372"/>
    </row>
    <row r="11406" ht="23.25">
      <c r="K11406" s="372"/>
    </row>
    <row r="11407" ht="23.25">
      <c r="K11407" s="372"/>
    </row>
    <row r="11408" ht="23.25">
      <c r="K11408" s="372"/>
    </row>
    <row r="11409" ht="23.25">
      <c r="K11409" s="372"/>
    </row>
    <row r="11410" ht="23.25">
      <c r="K11410" s="372"/>
    </row>
    <row r="11411" ht="23.25">
      <c r="K11411" s="372"/>
    </row>
    <row r="11412" ht="23.25">
      <c r="K11412" s="372"/>
    </row>
    <row r="11413" ht="23.25">
      <c r="K11413" s="372"/>
    </row>
    <row r="11414" ht="23.25">
      <c r="K11414" s="372"/>
    </row>
    <row r="11415" ht="23.25">
      <c r="K11415" s="372"/>
    </row>
    <row r="11416" ht="23.25">
      <c r="K11416" s="372"/>
    </row>
    <row r="11417" ht="23.25">
      <c r="K11417" s="372"/>
    </row>
    <row r="11418" ht="23.25">
      <c r="K11418" s="372"/>
    </row>
    <row r="11419" ht="23.25">
      <c r="K11419" s="372"/>
    </row>
    <row r="11420" ht="23.25">
      <c r="K11420" s="372"/>
    </row>
    <row r="11421" ht="23.25">
      <c r="K11421" s="372"/>
    </row>
    <row r="11422" ht="23.25">
      <c r="K11422" s="372"/>
    </row>
    <row r="11423" ht="23.25">
      <c r="K11423" s="372"/>
    </row>
    <row r="11424" ht="23.25">
      <c r="K11424" s="372"/>
    </row>
    <row r="11425" ht="23.25">
      <c r="K11425" s="372"/>
    </row>
    <row r="11426" ht="23.25">
      <c r="K11426" s="372"/>
    </row>
    <row r="11427" ht="23.25">
      <c r="K11427" s="372"/>
    </row>
    <row r="11428" ht="23.25">
      <c r="K11428" s="372"/>
    </row>
    <row r="11429" ht="23.25">
      <c r="K11429" s="372"/>
    </row>
    <row r="11430" ht="23.25">
      <c r="K11430" s="372"/>
    </row>
    <row r="11431" ht="23.25">
      <c r="K11431" s="372"/>
    </row>
    <row r="11432" ht="23.25">
      <c r="K11432" s="372"/>
    </row>
    <row r="11433" ht="23.25">
      <c r="K11433" s="372"/>
    </row>
    <row r="11434" ht="23.25">
      <c r="K11434" s="372"/>
    </row>
    <row r="11435" ht="23.25">
      <c r="K11435" s="372"/>
    </row>
    <row r="11436" ht="23.25">
      <c r="K11436" s="372"/>
    </row>
    <row r="11437" ht="23.25">
      <c r="K11437" s="372"/>
    </row>
    <row r="11438" ht="23.25">
      <c r="K11438" s="372"/>
    </row>
    <row r="11439" ht="23.25">
      <c r="K11439" s="372"/>
    </row>
    <row r="11440" ht="23.25">
      <c r="K11440" s="372"/>
    </row>
    <row r="11441" ht="23.25">
      <c r="K11441" s="372"/>
    </row>
    <row r="11442" ht="23.25">
      <c r="K11442" s="372"/>
    </row>
    <row r="11443" ht="23.25">
      <c r="K11443" s="372"/>
    </row>
    <row r="11444" ht="23.25">
      <c r="K11444" s="372"/>
    </row>
    <row r="11445" ht="23.25">
      <c r="K11445" s="372"/>
    </row>
    <row r="11446" ht="23.25">
      <c r="K11446" s="372"/>
    </row>
    <row r="11447" ht="23.25">
      <c r="K11447" s="372"/>
    </row>
    <row r="11448" ht="23.25">
      <c r="K11448" s="372"/>
    </row>
    <row r="11449" ht="23.25">
      <c r="K11449" s="372"/>
    </row>
    <row r="11450" ht="23.25">
      <c r="K11450" s="372"/>
    </row>
    <row r="11451" ht="23.25">
      <c r="K11451" s="372"/>
    </row>
    <row r="11452" ht="23.25">
      <c r="K11452" s="372"/>
    </row>
    <row r="11453" ht="23.25">
      <c r="K11453" s="372"/>
    </row>
    <row r="11454" ht="23.25">
      <c r="K11454" s="372"/>
    </row>
    <row r="11455" ht="23.25">
      <c r="K11455" s="372"/>
    </row>
    <row r="11456" ht="23.25">
      <c r="K11456" s="372"/>
    </row>
    <row r="11457" ht="23.25">
      <c r="K11457" s="372"/>
    </row>
    <row r="11458" ht="23.25">
      <c r="K11458" s="372"/>
    </row>
    <row r="11459" ht="23.25">
      <c r="K11459" s="372"/>
    </row>
    <row r="11460" ht="23.25">
      <c r="K11460" s="372"/>
    </row>
    <row r="11461" ht="23.25">
      <c r="K11461" s="372"/>
    </row>
    <row r="11462" ht="23.25">
      <c r="K11462" s="372"/>
    </row>
    <row r="11463" ht="23.25">
      <c r="K11463" s="372"/>
    </row>
    <row r="11464" ht="23.25">
      <c r="K11464" s="372"/>
    </row>
    <row r="11465" ht="23.25">
      <c r="K11465" s="372"/>
    </row>
    <row r="11466" ht="23.25">
      <c r="K11466" s="372"/>
    </row>
    <row r="11467" ht="23.25">
      <c r="K11467" s="372"/>
    </row>
    <row r="11468" ht="23.25">
      <c r="K11468" s="372"/>
    </row>
    <row r="11469" ht="23.25">
      <c r="K11469" s="372"/>
    </row>
    <row r="11470" ht="23.25">
      <c r="K11470" s="372"/>
    </row>
    <row r="11471" ht="23.25">
      <c r="K11471" s="372"/>
    </row>
    <row r="11472" ht="23.25">
      <c r="K11472" s="372"/>
    </row>
    <row r="11473" ht="23.25">
      <c r="K11473" s="372"/>
    </row>
    <row r="11474" ht="23.25">
      <c r="K11474" s="372"/>
    </row>
    <row r="11475" ht="23.25">
      <c r="K11475" s="372"/>
    </row>
    <row r="11476" ht="23.25">
      <c r="K11476" s="372"/>
    </row>
    <row r="11477" ht="23.25">
      <c r="K11477" s="372"/>
    </row>
    <row r="11478" ht="23.25">
      <c r="K11478" s="372"/>
    </row>
    <row r="11479" ht="23.25">
      <c r="K11479" s="372"/>
    </row>
    <row r="11480" ht="23.25">
      <c r="K11480" s="372"/>
    </row>
    <row r="11481" ht="23.25">
      <c r="K11481" s="372"/>
    </row>
    <row r="11482" ht="23.25">
      <c r="K11482" s="372"/>
    </row>
    <row r="11483" ht="23.25">
      <c r="K11483" s="372"/>
    </row>
    <row r="11484" ht="23.25">
      <c r="K11484" s="372"/>
    </row>
    <row r="11485" ht="23.25">
      <c r="K11485" s="372"/>
    </row>
    <row r="11486" ht="23.25">
      <c r="K11486" s="372"/>
    </row>
    <row r="11487" ht="23.25">
      <c r="K11487" s="372"/>
    </row>
    <row r="11488" ht="23.25">
      <c r="K11488" s="372"/>
    </row>
    <row r="11489" ht="23.25">
      <c r="K11489" s="372"/>
    </row>
    <row r="11490" ht="23.25">
      <c r="K11490" s="372"/>
    </row>
    <row r="11491" ht="23.25">
      <c r="K11491" s="372"/>
    </row>
    <row r="11492" ht="23.25">
      <c r="K11492" s="372"/>
    </row>
    <row r="11493" ht="23.25">
      <c r="K11493" s="372"/>
    </row>
    <row r="11494" ht="23.25">
      <c r="K11494" s="372"/>
    </row>
    <row r="11495" ht="23.25">
      <c r="K11495" s="372"/>
    </row>
    <row r="11496" ht="23.25">
      <c r="K11496" s="372"/>
    </row>
    <row r="11497" ht="23.25">
      <c r="K11497" s="372"/>
    </row>
    <row r="11498" ht="23.25">
      <c r="K11498" s="372"/>
    </row>
    <row r="11499" ht="23.25">
      <c r="K11499" s="372"/>
    </row>
    <row r="11500" ht="23.25">
      <c r="K11500" s="372"/>
    </row>
    <row r="11501" ht="23.25">
      <c r="K11501" s="372"/>
    </row>
    <row r="11502" ht="23.25">
      <c r="K11502" s="372"/>
    </row>
    <row r="11503" ht="23.25">
      <c r="K11503" s="372"/>
    </row>
    <row r="11504" ht="23.25">
      <c r="K11504" s="372"/>
    </row>
    <row r="11505" ht="23.25">
      <c r="K11505" s="372"/>
    </row>
    <row r="11506" ht="23.25">
      <c r="K11506" s="372"/>
    </row>
    <row r="11507" ht="23.25">
      <c r="K11507" s="372"/>
    </row>
    <row r="11508" ht="23.25">
      <c r="K11508" s="372"/>
    </row>
    <row r="11509" ht="23.25">
      <c r="K11509" s="372"/>
    </row>
    <row r="11510" ht="23.25">
      <c r="K11510" s="372"/>
    </row>
    <row r="11511" ht="23.25">
      <c r="K11511" s="372"/>
    </row>
    <row r="11512" ht="23.25">
      <c r="K11512" s="372"/>
    </row>
    <row r="11513" ht="23.25">
      <c r="K11513" s="372"/>
    </row>
    <row r="11514" ht="23.25">
      <c r="K11514" s="372"/>
    </row>
    <row r="11515" ht="23.25">
      <c r="K11515" s="372"/>
    </row>
    <row r="11516" ht="23.25">
      <c r="K11516" s="372"/>
    </row>
    <row r="11517" ht="23.25">
      <c r="K11517" s="372"/>
    </row>
    <row r="11518" ht="23.25">
      <c r="K11518" s="372"/>
    </row>
    <row r="11519" ht="23.25">
      <c r="K11519" s="372"/>
    </row>
    <row r="11520" ht="23.25">
      <c r="K11520" s="372"/>
    </row>
    <row r="11521" ht="23.25">
      <c r="K11521" s="372"/>
    </row>
    <row r="11522" ht="23.25">
      <c r="K11522" s="372"/>
    </row>
    <row r="11523" ht="23.25">
      <c r="K11523" s="372"/>
    </row>
    <row r="11524" ht="23.25">
      <c r="K11524" s="372"/>
    </row>
    <row r="11525" ht="23.25">
      <c r="K11525" s="372"/>
    </row>
    <row r="11526" ht="23.25">
      <c r="K11526" s="372"/>
    </row>
    <row r="11527" ht="23.25">
      <c r="K11527" s="372"/>
    </row>
    <row r="11528" ht="23.25">
      <c r="K11528" s="372"/>
    </row>
    <row r="11529" ht="23.25">
      <c r="K11529" s="372"/>
    </row>
    <row r="11530" ht="23.25">
      <c r="K11530" s="372"/>
    </row>
    <row r="11531" ht="23.25">
      <c r="K11531" s="372"/>
    </row>
    <row r="11532" ht="23.25">
      <c r="K11532" s="372"/>
    </row>
    <row r="11533" ht="23.25">
      <c r="K11533" s="372"/>
    </row>
    <row r="11534" ht="23.25">
      <c r="K11534" s="372"/>
    </row>
    <row r="11535" ht="23.25">
      <c r="K11535" s="372"/>
    </row>
    <row r="11536" ht="23.25">
      <c r="K11536" s="372"/>
    </row>
    <row r="11537" ht="23.25">
      <c r="K11537" s="372"/>
    </row>
    <row r="11538" ht="23.25">
      <c r="K11538" s="372"/>
    </row>
    <row r="11539" ht="23.25">
      <c r="K11539" s="372"/>
    </row>
    <row r="11540" ht="23.25">
      <c r="K11540" s="372"/>
    </row>
    <row r="11541" ht="23.25">
      <c r="K11541" s="372"/>
    </row>
    <row r="11542" ht="23.25">
      <c r="K11542" s="372"/>
    </row>
    <row r="11543" ht="23.25">
      <c r="K11543" s="372"/>
    </row>
    <row r="11544" ht="23.25">
      <c r="K11544" s="372"/>
    </row>
    <row r="11545" ht="23.25">
      <c r="K11545" s="372"/>
    </row>
    <row r="11546" ht="23.25">
      <c r="K11546" s="372"/>
    </row>
    <row r="11547" ht="23.25">
      <c r="K11547" s="372"/>
    </row>
    <row r="11548" ht="23.25">
      <c r="K11548" s="372"/>
    </row>
    <row r="11549" ht="23.25">
      <c r="K11549" s="372"/>
    </row>
    <row r="11550" ht="23.25">
      <c r="K11550" s="372"/>
    </row>
    <row r="11551" ht="23.25">
      <c r="K11551" s="372"/>
    </row>
    <row r="11552" ht="23.25">
      <c r="K11552" s="372"/>
    </row>
    <row r="11553" ht="23.25">
      <c r="K11553" s="372"/>
    </row>
    <row r="11554" ht="23.25">
      <c r="K11554" s="372"/>
    </row>
    <row r="11555" ht="23.25">
      <c r="K11555" s="372"/>
    </row>
    <row r="11556" ht="23.25">
      <c r="K11556" s="372"/>
    </row>
    <row r="11557" ht="23.25">
      <c r="K11557" s="372"/>
    </row>
    <row r="11558" ht="23.25">
      <c r="K11558" s="372"/>
    </row>
    <row r="11559" ht="23.25">
      <c r="K11559" s="372"/>
    </row>
    <row r="11560" ht="23.25">
      <c r="K11560" s="372"/>
    </row>
    <row r="11561" ht="23.25">
      <c r="K11561" s="372"/>
    </row>
    <row r="11562" ht="23.25">
      <c r="K11562" s="372"/>
    </row>
    <row r="11563" ht="23.25">
      <c r="K11563" s="372"/>
    </row>
    <row r="11564" ht="23.25">
      <c r="K11564" s="372"/>
    </row>
    <row r="11565" ht="23.25">
      <c r="K11565" s="372"/>
    </row>
    <row r="11566" ht="23.25">
      <c r="K11566" s="372"/>
    </row>
    <row r="11567" ht="23.25">
      <c r="K11567" s="372"/>
    </row>
    <row r="11568" ht="23.25">
      <c r="K11568" s="372"/>
    </row>
    <row r="11569" ht="23.25">
      <c r="K11569" s="372"/>
    </row>
    <row r="11570" ht="23.25">
      <c r="K11570" s="372"/>
    </row>
    <row r="11571" ht="23.25">
      <c r="K11571" s="372"/>
    </row>
    <row r="11572" ht="23.25">
      <c r="K11572" s="372"/>
    </row>
    <row r="11573" ht="23.25">
      <c r="K11573" s="372"/>
    </row>
    <row r="11574" ht="23.25">
      <c r="K11574" s="372"/>
    </row>
    <row r="11575" ht="23.25">
      <c r="K11575" s="372"/>
    </row>
    <row r="11576" ht="23.25">
      <c r="K11576" s="372"/>
    </row>
    <row r="11577" ht="23.25">
      <c r="K11577" s="372"/>
    </row>
    <row r="11578" ht="23.25">
      <c r="K11578" s="372"/>
    </row>
    <row r="11579" ht="23.25">
      <c r="K11579" s="372"/>
    </row>
    <row r="11580" ht="23.25">
      <c r="K11580" s="372"/>
    </row>
    <row r="11581" ht="23.25">
      <c r="K11581" s="372"/>
    </row>
    <row r="11582" ht="23.25">
      <c r="K11582" s="372"/>
    </row>
    <row r="11583" ht="23.25">
      <c r="K11583" s="372"/>
    </row>
    <row r="11584" ht="23.25">
      <c r="K11584" s="372"/>
    </row>
    <row r="11585" ht="23.25">
      <c r="K11585" s="372"/>
    </row>
    <row r="11586" ht="23.25">
      <c r="K11586" s="372"/>
    </row>
    <row r="11587" ht="23.25">
      <c r="K11587" s="372"/>
    </row>
    <row r="11588" ht="23.25">
      <c r="K11588" s="372"/>
    </row>
    <row r="11589" ht="23.25">
      <c r="K11589" s="372"/>
    </row>
    <row r="11590" ht="23.25">
      <c r="K11590" s="372"/>
    </row>
    <row r="11591" ht="23.25">
      <c r="K11591" s="372"/>
    </row>
    <row r="11592" ht="23.25">
      <c r="K11592" s="372"/>
    </row>
    <row r="11593" ht="23.25">
      <c r="K11593" s="372"/>
    </row>
    <row r="11594" ht="23.25">
      <c r="K11594" s="372"/>
    </row>
    <row r="11595" ht="23.25">
      <c r="K11595" s="372"/>
    </row>
    <row r="11596" ht="23.25">
      <c r="K11596" s="372"/>
    </row>
    <row r="11597" ht="23.25">
      <c r="K11597" s="372"/>
    </row>
    <row r="11598" ht="23.25">
      <c r="K11598" s="372"/>
    </row>
    <row r="11599" ht="23.25">
      <c r="K11599" s="372"/>
    </row>
    <row r="11600" ht="23.25">
      <c r="K11600" s="372"/>
    </row>
    <row r="11601" ht="23.25">
      <c r="K11601" s="372"/>
    </row>
    <row r="11602" ht="23.25">
      <c r="K11602" s="372"/>
    </row>
    <row r="11603" ht="23.25">
      <c r="K11603" s="372"/>
    </row>
    <row r="11604" ht="23.25">
      <c r="K11604" s="372"/>
    </row>
    <row r="11605" ht="23.25">
      <c r="K11605" s="372"/>
    </row>
    <row r="11606" ht="23.25">
      <c r="K11606" s="372"/>
    </row>
    <row r="11607" ht="23.25">
      <c r="K11607" s="372"/>
    </row>
    <row r="11608" ht="23.25">
      <c r="K11608" s="372"/>
    </row>
    <row r="11609" ht="23.25">
      <c r="K11609" s="372"/>
    </row>
    <row r="11610" ht="23.25">
      <c r="K11610" s="372"/>
    </row>
    <row r="11611" ht="23.25">
      <c r="K11611" s="372"/>
    </row>
    <row r="11612" ht="23.25">
      <c r="K11612" s="372"/>
    </row>
    <row r="11613" ht="23.25">
      <c r="K11613" s="372"/>
    </row>
    <row r="11614" ht="23.25">
      <c r="K11614" s="372"/>
    </row>
    <row r="11615" ht="23.25">
      <c r="K11615" s="372"/>
    </row>
    <row r="11616" ht="23.25">
      <c r="K11616" s="372"/>
    </row>
    <row r="11617" ht="23.25">
      <c r="K11617" s="372"/>
    </row>
    <row r="11618" ht="23.25">
      <c r="K11618" s="372"/>
    </row>
    <row r="11619" ht="23.25">
      <c r="K11619" s="372"/>
    </row>
    <row r="11620" ht="23.25">
      <c r="K11620" s="372"/>
    </row>
    <row r="11621" ht="23.25">
      <c r="K11621" s="372"/>
    </row>
    <row r="11622" ht="23.25">
      <c r="K11622" s="372"/>
    </row>
    <row r="11623" ht="23.25">
      <c r="K11623" s="372"/>
    </row>
    <row r="11624" ht="23.25">
      <c r="K11624" s="372"/>
    </row>
    <row r="11625" ht="23.25">
      <c r="K11625" s="372"/>
    </row>
    <row r="11626" ht="23.25">
      <c r="K11626" s="372"/>
    </row>
    <row r="11627" ht="23.25">
      <c r="K11627" s="372"/>
    </row>
    <row r="11628" ht="23.25">
      <c r="K11628" s="372"/>
    </row>
    <row r="11629" ht="23.25">
      <c r="K11629" s="372"/>
    </row>
    <row r="11630" ht="23.25">
      <c r="K11630" s="372"/>
    </row>
    <row r="11631" ht="23.25">
      <c r="K11631" s="372"/>
    </row>
    <row r="11632" ht="23.25">
      <c r="K11632" s="372"/>
    </row>
    <row r="11633" ht="23.25">
      <c r="K11633" s="372"/>
    </row>
    <row r="11634" ht="23.25">
      <c r="K11634" s="372"/>
    </row>
    <row r="11635" ht="23.25">
      <c r="K11635" s="372"/>
    </row>
    <row r="11636" ht="23.25">
      <c r="K11636" s="372"/>
    </row>
    <row r="11637" ht="23.25">
      <c r="K11637" s="372"/>
    </row>
    <row r="11638" ht="23.25">
      <c r="K11638" s="372"/>
    </row>
    <row r="11639" ht="23.25">
      <c r="K11639" s="372"/>
    </row>
    <row r="11640" ht="23.25">
      <c r="K11640" s="372"/>
    </row>
    <row r="11641" ht="23.25">
      <c r="K11641" s="372"/>
    </row>
    <row r="11642" ht="23.25">
      <c r="K11642" s="372"/>
    </row>
    <row r="11643" ht="23.25">
      <c r="K11643" s="372"/>
    </row>
    <row r="11644" ht="23.25">
      <c r="K11644" s="372"/>
    </row>
    <row r="11645" ht="23.25">
      <c r="K11645" s="372"/>
    </row>
    <row r="11646" ht="23.25">
      <c r="K11646" s="372"/>
    </row>
    <row r="11647" ht="23.25">
      <c r="K11647" s="372"/>
    </row>
    <row r="11648" ht="23.25">
      <c r="K11648" s="372"/>
    </row>
    <row r="11649" ht="23.25">
      <c r="K11649" s="372"/>
    </row>
    <row r="11650" ht="23.25">
      <c r="K11650" s="372"/>
    </row>
    <row r="11651" ht="23.25">
      <c r="K11651" s="372"/>
    </row>
    <row r="11652" ht="23.25">
      <c r="K11652" s="372"/>
    </row>
    <row r="11653" ht="23.25">
      <c r="K11653" s="372"/>
    </row>
    <row r="11654" ht="23.25">
      <c r="K11654" s="372"/>
    </row>
    <row r="11655" ht="23.25">
      <c r="K11655" s="372"/>
    </row>
    <row r="11656" ht="23.25">
      <c r="K11656" s="372"/>
    </row>
    <row r="11657" ht="23.25">
      <c r="K11657" s="372"/>
    </row>
    <row r="11658" ht="23.25">
      <c r="K11658" s="372"/>
    </row>
    <row r="11659" ht="23.25">
      <c r="K11659" s="372"/>
    </row>
    <row r="11660" ht="23.25">
      <c r="K11660" s="372"/>
    </row>
    <row r="11661" ht="23.25">
      <c r="K11661" s="372"/>
    </row>
    <row r="11662" ht="23.25">
      <c r="K11662" s="372"/>
    </row>
    <row r="11663" ht="23.25">
      <c r="K11663" s="372"/>
    </row>
    <row r="11664" ht="23.25">
      <c r="K11664" s="372"/>
    </row>
    <row r="11665" ht="23.25">
      <c r="K11665" s="372"/>
    </row>
    <row r="11666" ht="23.25">
      <c r="K11666" s="372"/>
    </row>
    <row r="11667" ht="23.25">
      <c r="K11667" s="372"/>
    </row>
    <row r="11668" ht="23.25">
      <c r="K11668" s="372"/>
    </row>
    <row r="11669" ht="23.25">
      <c r="K11669" s="372"/>
    </row>
    <row r="11670" ht="23.25">
      <c r="K11670" s="372"/>
    </row>
    <row r="11671" ht="23.25">
      <c r="K11671" s="372"/>
    </row>
    <row r="11672" ht="23.25">
      <c r="K11672" s="372"/>
    </row>
    <row r="11673" ht="23.25">
      <c r="K11673" s="372"/>
    </row>
    <row r="11674" ht="23.25">
      <c r="K11674" s="372"/>
    </row>
    <row r="11675" ht="23.25">
      <c r="K11675" s="372"/>
    </row>
    <row r="11676" ht="23.25">
      <c r="K11676" s="372"/>
    </row>
    <row r="11677" ht="23.25">
      <c r="K11677" s="372"/>
    </row>
    <row r="11678" ht="23.25">
      <c r="K11678" s="372"/>
    </row>
    <row r="11679" ht="23.25">
      <c r="K11679" s="372"/>
    </row>
    <row r="11680" ht="23.25">
      <c r="K11680" s="372"/>
    </row>
    <row r="11681" ht="23.25">
      <c r="K11681" s="372"/>
    </row>
    <row r="11682" ht="23.25">
      <c r="K11682" s="372"/>
    </row>
    <row r="11683" ht="23.25">
      <c r="K11683" s="372"/>
    </row>
    <row r="11684" ht="23.25">
      <c r="K11684" s="372"/>
    </row>
    <row r="11685" ht="23.25">
      <c r="K11685" s="372"/>
    </row>
    <row r="11686" ht="23.25">
      <c r="K11686" s="372"/>
    </row>
    <row r="11687" ht="23.25">
      <c r="K11687" s="372"/>
    </row>
    <row r="11688" ht="23.25">
      <c r="K11688" s="372"/>
    </row>
    <row r="11689" ht="23.25">
      <c r="K11689" s="372"/>
    </row>
    <row r="11690" ht="23.25">
      <c r="K11690" s="372"/>
    </row>
    <row r="11691" ht="23.25">
      <c r="K11691" s="372"/>
    </row>
    <row r="11692" ht="23.25">
      <c r="K11692" s="372"/>
    </row>
    <row r="11693" ht="23.25">
      <c r="K11693" s="372"/>
    </row>
    <row r="11694" ht="23.25">
      <c r="K11694" s="372"/>
    </row>
    <row r="11695" ht="23.25">
      <c r="K11695" s="372"/>
    </row>
    <row r="11696" ht="23.25">
      <c r="K11696" s="372"/>
    </row>
    <row r="11697" ht="23.25">
      <c r="K11697" s="372"/>
    </row>
    <row r="11698" ht="23.25">
      <c r="K11698" s="372"/>
    </row>
    <row r="11699" ht="23.25">
      <c r="K11699" s="372"/>
    </row>
    <row r="11700" ht="23.25">
      <c r="K11700" s="372"/>
    </row>
    <row r="11701" ht="23.25">
      <c r="K11701" s="372"/>
    </row>
    <row r="11702" ht="23.25">
      <c r="K11702" s="372"/>
    </row>
    <row r="11703" ht="23.25">
      <c r="K11703" s="372"/>
    </row>
    <row r="11704" ht="23.25">
      <c r="K11704" s="372"/>
    </row>
    <row r="11705" ht="23.25">
      <c r="K11705" s="372"/>
    </row>
    <row r="11706" ht="23.25">
      <c r="K11706" s="372"/>
    </row>
    <row r="11707" ht="23.25">
      <c r="K11707" s="372"/>
    </row>
    <row r="11708" ht="23.25">
      <c r="K11708" s="372"/>
    </row>
    <row r="11709" ht="23.25">
      <c r="K11709" s="372"/>
    </row>
    <row r="11710" ht="23.25">
      <c r="K11710" s="372"/>
    </row>
    <row r="11711" ht="23.25">
      <c r="K11711" s="372"/>
    </row>
    <row r="11712" ht="23.25">
      <c r="K11712" s="372"/>
    </row>
    <row r="11713" ht="23.25">
      <c r="K11713" s="372"/>
    </row>
    <row r="11714" ht="23.25">
      <c r="K11714" s="372"/>
    </row>
    <row r="11715" ht="23.25">
      <c r="K11715" s="372"/>
    </row>
    <row r="11716" ht="23.25">
      <c r="K11716" s="372"/>
    </row>
    <row r="11717" ht="23.25">
      <c r="K11717" s="372"/>
    </row>
    <row r="11718" ht="23.25">
      <c r="K11718" s="372"/>
    </row>
    <row r="11719" ht="23.25">
      <c r="K11719" s="372"/>
    </row>
    <row r="11720" ht="23.25">
      <c r="K11720" s="372"/>
    </row>
    <row r="11721" ht="23.25">
      <c r="K11721" s="372"/>
    </row>
    <row r="11722" ht="23.25">
      <c r="K11722" s="372"/>
    </row>
    <row r="11723" ht="23.25">
      <c r="K11723" s="372"/>
    </row>
    <row r="11724" ht="23.25">
      <c r="K11724" s="372"/>
    </row>
    <row r="11725" ht="23.25">
      <c r="K11725" s="372"/>
    </row>
    <row r="11726" ht="23.25">
      <c r="K11726" s="372"/>
    </row>
    <row r="11727" ht="23.25">
      <c r="K11727" s="372"/>
    </row>
    <row r="11728" ht="23.25">
      <c r="K11728" s="372"/>
    </row>
    <row r="11729" ht="23.25">
      <c r="K11729" s="372"/>
    </row>
    <row r="11730" ht="23.25">
      <c r="K11730" s="372"/>
    </row>
    <row r="11731" ht="23.25">
      <c r="K11731" s="372"/>
    </row>
    <row r="11732" ht="23.25">
      <c r="K11732" s="372"/>
    </row>
    <row r="11733" ht="23.25">
      <c r="K11733" s="372"/>
    </row>
    <row r="11734" ht="23.25">
      <c r="K11734" s="372"/>
    </row>
    <row r="11735" ht="23.25">
      <c r="K11735" s="372"/>
    </row>
    <row r="11736" ht="23.25">
      <c r="K11736" s="372"/>
    </row>
    <row r="11737" ht="23.25">
      <c r="K11737" s="372"/>
    </row>
    <row r="11738" ht="23.25">
      <c r="K11738" s="372"/>
    </row>
    <row r="11739" ht="23.25">
      <c r="K11739" s="372"/>
    </row>
    <row r="11740" ht="23.25">
      <c r="K11740" s="372"/>
    </row>
    <row r="11741" ht="23.25">
      <c r="K11741" s="372"/>
    </row>
    <row r="11742" ht="23.25">
      <c r="K11742" s="372"/>
    </row>
    <row r="11743" ht="23.25">
      <c r="K11743" s="372"/>
    </row>
    <row r="11744" ht="23.25">
      <c r="K11744" s="372"/>
    </row>
    <row r="11745" ht="23.25">
      <c r="K11745" s="372"/>
    </row>
    <row r="11746" ht="23.25">
      <c r="K11746" s="372"/>
    </row>
    <row r="11747" ht="23.25">
      <c r="K11747" s="372"/>
    </row>
    <row r="11748" ht="23.25">
      <c r="K11748" s="372"/>
    </row>
    <row r="11749" ht="23.25">
      <c r="K11749" s="372"/>
    </row>
    <row r="11750" ht="23.25">
      <c r="K11750" s="372"/>
    </row>
    <row r="11751" ht="23.25">
      <c r="K11751" s="372"/>
    </row>
    <row r="11752" ht="23.25">
      <c r="K11752" s="372"/>
    </row>
    <row r="11753" ht="23.25">
      <c r="K11753" s="372"/>
    </row>
    <row r="11754" ht="23.25">
      <c r="K11754" s="372"/>
    </row>
    <row r="11755" ht="23.25">
      <c r="K11755" s="372"/>
    </row>
    <row r="11756" ht="23.25">
      <c r="K11756" s="372"/>
    </row>
    <row r="11757" ht="23.25">
      <c r="K11757" s="372"/>
    </row>
    <row r="11758" ht="23.25">
      <c r="K11758" s="372"/>
    </row>
    <row r="11759" ht="23.25">
      <c r="K11759" s="372"/>
    </row>
    <row r="11760" ht="23.25">
      <c r="K11760" s="372"/>
    </row>
    <row r="11761" ht="23.25">
      <c r="K11761" s="372"/>
    </row>
    <row r="11762" ht="23.25">
      <c r="K11762" s="372"/>
    </row>
    <row r="11763" ht="23.25">
      <c r="K11763" s="372"/>
    </row>
    <row r="11764" ht="23.25">
      <c r="K11764" s="372"/>
    </row>
    <row r="11765" ht="23.25">
      <c r="K11765" s="372"/>
    </row>
    <row r="11766" ht="23.25">
      <c r="K11766" s="372"/>
    </row>
    <row r="11767" ht="23.25">
      <c r="K11767" s="372"/>
    </row>
    <row r="11768" ht="23.25">
      <c r="K11768" s="372"/>
    </row>
    <row r="11769" ht="23.25">
      <c r="K11769" s="372"/>
    </row>
    <row r="11770" ht="23.25">
      <c r="K11770" s="372"/>
    </row>
    <row r="11771" ht="23.25">
      <c r="K11771" s="372"/>
    </row>
    <row r="11772" ht="23.25">
      <c r="K11772" s="372"/>
    </row>
    <row r="11773" ht="23.25">
      <c r="K11773" s="372"/>
    </row>
    <row r="11774" ht="23.25">
      <c r="K11774" s="372"/>
    </row>
    <row r="11775" ht="23.25">
      <c r="K11775" s="372"/>
    </row>
    <row r="11776" ht="23.25">
      <c r="K11776" s="372"/>
    </row>
    <row r="11777" ht="23.25">
      <c r="K11777" s="372"/>
    </row>
    <row r="11778" ht="23.25">
      <c r="K11778" s="372"/>
    </row>
    <row r="11779" ht="23.25">
      <c r="K11779" s="372"/>
    </row>
    <row r="11780" ht="23.25">
      <c r="K11780" s="372"/>
    </row>
    <row r="11781" ht="23.25">
      <c r="K11781" s="372"/>
    </row>
    <row r="11782" ht="23.25">
      <c r="K11782" s="372"/>
    </row>
    <row r="11783" ht="23.25">
      <c r="K11783" s="372"/>
    </row>
    <row r="11784" ht="23.25">
      <c r="K11784" s="372"/>
    </row>
    <row r="11785" ht="23.25">
      <c r="K11785" s="372"/>
    </row>
    <row r="11786" ht="23.25">
      <c r="K11786" s="372"/>
    </row>
    <row r="11787" ht="23.25">
      <c r="K11787" s="372"/>
    </row>
    <row r="11788" ht="23.25">
      <c r="K11788" s="372"/>
    </row>
    <row r="11789" ht="23.25">
      <c r="K11789" s="372"/>
    </row>
    <row r="11790" ht="23.25">
      <c r="K11790" s="372"/>
    </row>
    <row r="11791" ht="23.25">
      <c r="K11791" s="372"/>
    </row>
    <row r="11792" ht="23.25">
      <c r="K11792" s="372"/>
    </row>
    <row r="11793" ht="23.25">
      <c r="K11793" s="372"/>
    </row>
    <row r="11794" ht="23.25">
      <c r="K11794" s="372"/>
    </row>
    <row r="11795" ht="23.25">
      <c r="K11795" s="372"/>
    </row>
    <row r="11796" ht="23.25">
      <c r="K11796" s="372"/>
    </row>
    <row r="11797" ht="23.25">
      <c r="K11797" s="372"/>
    </row>
    <row r="11798" ht="23.25">
      <c r="K11798" s="372"/>
    </row>
    <row r="11799" ht="23.25">
      <c r="K11799" s="372"/>
    </row>
    <row r="11800" ht="23.25">
      <c r="K11800" s="372"/>
    </row>
    <row r="11801" ht="23.25">
      <c r="K11801" s="372"/>
    </row>
    <row r="11802" ht="23.25">
      <c r="K11802" s="372"/>
    </row>
    <row r="11803" ht="23.25">
      <c r="K11803" s="372"/>
    </row>
    <row r="11804" ht="23.25">
      <c r="K11804" s="372"/>
    </row>
    <row r="11805" ht="23.25">
      <c r="K11805" s="372"/>
    </row>
    <row r="11806" ht="23.25">
      <c r="K11806" s="372"/>
    </row>
    <row r="11807" ht="23.25">
      <c r="K11807" s="372"/>
    </row>
    <row r="11808" ht="23.25">
      <c r="K11808" s="372"/>
    </row>
    <row r="11809" ht="23.25">
      <c r="K11809" s="372"/>
    </row>
    <row r="11810" ht="23.25">
      <c r="K11810" s="372"/>
    </row>
    <row r="11811" ht="23.25">
      <c r="K11811" s="372"/>
    </row>
    <row r="11812" ht="23.25">
      <c r="K11812" s="372"/>
    </row>
    <row r="11813" ht="23.25">
      <c r="K11813" s="372"/>
    </row>
    <row r="11814" ht="23.25">
      <c r="K11814" s="372"/>
    </row>
    <row r="11815" ht="23.25">
      <c r="K11815" s="372"/>
    </row>
    <row r="11816" ht="23.25">
      <c r="K11816" s="372"/>
    </row>
    <row r="11817" ht="23.25">
      <c r="K11817" s="372"/>
    </row>
    <row r="11818" ht="23.25">
      <c r="K11818" s="372"/>
    </row>
    <row r="11819" ht="23.25">
      <c r="K11819" s="372"/>
    </row>
    <row r="11820" ht="23.25">
      <c r="K11820" s="372"/>
    </row>
    <row r="11821" ht="23.25">
      <c r="K11821" s="372"/>
    </row>
    <row r="11822" ht="23.25">
      <c r="K11822" s="372"/>
    </row>
    <row r="11823" ht="23.25">
      <c r="K11823" s="372"/>
    </row>
    <row r="11824" ht="23.25">
      <c r="K11824" s="372"/>
    </row>
    <row r="11825" ht="23.25">
      <c r="K11825" s="372"/>
    </row>
    <row r="11826" ht="23.25">
      <c r="K11826" s="372"/>
    </row>
    <row r="11827" ht="23.25">
      <c r="K11827" s="372"/>
    </row>
    <row r="11828" ht="23.25">
      <c r="K11828" s="372"/>
    </row>
    <row r="11829" ht="23.25">
      <c r="K11829" s="372"/>
    </row>
    <row r="11830" ht="23.25">
      <c r="K11830" s="372"/>
    </row>
    <row r="11831" ht="23.25">
      <c r="K11831" s="372"/>
    </row>
    <row r="11832" ht="23.25">
      <c r="K11832" s="372"/>
    </row>
    <row r="11833" ht="23.25">
      <c r="K11833" s="372"/>
    </row>
    <row r="11834" ht="23.25">
      <c r="K11834" s="372"/>
    </row>
    <row r="11835" ht="23.25">
      <c r="K11835" s="372"/>
    </row>
    <row r="11836" ht="23.25">
      <c r="K11836" s="372"/>
    </row>
    <row r="11837" ht="23.25">
      <c r="K11837" s="372"/>
    </row>
    <row r="11838" ht="23.25">
      <c r="K11838" s="372"/>
    </row>
    <row r="11839" ht="23.25">
      <c r="K11839" s="372"/>
    </row>
    <row r="11840" ht="23.25">
      <c r="K11840" s="372"/>
    </row>
    <row r="11841" ht="23.25">
      <c r="K11841" s="372"/>
    </row>
    <row r="11842" ht="23.25">
      <c r="K11842" s="372"/>
    </row>
    <row r="11843" ht="23.25">
      <c r="K11843" s="372"/>
    </row>
    <row r="11844" ht="23.25">
      <c r="K11844" s="372"/>
    </row>
    <row r="11845" ht="23.25">
      <c r="K11845" s="372"/>
    </row>
    <row r="11846" ht="23.25">
      <c r="K11846" s="372"/>
    </row>
    <row r="11847" ht="23.25">
      <c r="K11847" s="372"/>
    </row>
    <row r="11848" ht="23.25">
      <c r="K11848" s="372"/>
    </row>
    <row r="11849" ht="23.25">
      <c r="K11849" s="372"/>
    </row>
    <row r="11850" ht="23.25">
      <c r="K11850" s="372"/>
    </row>
    <row r="11851" ht="23.25">
      <c r="K11851" s="372"/>
    </row>
    <row r="11852" ht="23.25">
      <c r="K11852" s="372"/>
    </row>
    <row r="11853" ht="23.25">
      <c r="K11853" s="372"/>
    </row>
    <row r="11854" ht="23.25">
      <c r="K11854" s="372"/>
    </row>
    <row r="11855" ht="23.25">
      <c r="K11855" s="372"/>
    </row>
    <row r="11856" ht="23.25">
      <c r="K11856" s="372"/>
    </row>
    <row r="11857" ht="23.25">
      <c r="K11857" s="372"/>
    </row>
    <row r="11858" ht="23.25">
      <c r="K11858" s="372"/>
    </row>
    <row r="11859" ht="23.25">
      <c r="K11859" s="372"/>
    </row>
    <row r="11860" ht="23.25">
      <c r="K11860" s="372"/>
    </row>
    <row r="11861" ht="23.25">
      <c r="K11861" s="372"/>
    </row>
    <row r="11862" ht="23.25">
      <c r="K11862" s="372"/>
    </row>
    <row r="11863" ht="23.25">
      <c r="K11863" s="372"/>
    </row>
    <row r="11864" ht="23.25">
      <c r="K11864" s="372"/>
    </row>
    <row r="11865" ht="23.25">
      <c r="K11865" s="372"/>
    </row>
    <row r="11866" ht="23.25">
      <c r="K11866" s="372"/>
    </row>
    <row r="11867" ht="23.25">
      <c r="K11867" s="372"/>
    </row>
    <row r="11868" ht="23.25">
      <c r="K11868" s="372"/>
    </row>
    <row r="11869" ht="23.25">
      <c r="K11869" s="372"/>
    </row>
    <row r="11870" ht="23.25">
      <c r="K11870" s="372"/>
    </row>
    <row r="11871" ht="23.25">
      <c r="K11871" s="372"/>
    </row>
    <row r="11872" ht="23.25">
      <c r="K11872" s="372"/>
    </row>
    <row r="11873" ht="23.25">
      <c r="K11873" s="372"/>
    </row>
    <row r="11874" ht="23.25">
      <c r="K11874" s="372"/>
    </row>
    <row r="11875" ht="23.25">
      <c r="K11875" s="372"/>
    </row>
    <row r="11876" ht="23.25">
      <c r="K11876" s="372"/>
    </row>
    <row r="11877" ht="23.25">
      <c r="K11877" s="372"/>
    </row>
    <row r="11878" ht="23.25">
      <c r="K11878" s="372"/>
    </row>
    <row r="11879" ht="23.25">
      <c r="K11879" s="372"/>
    </row>
    <row r="11880" ht="23.25">
      <c r="K11880" s="372"/>
    </row>
    <row r="11881" ht="23.25">
      <c r="K11881" s="372"/>
    </row>
    <row r="11882" ht="23.25">
      <c r="K11882" s="372"/>
    </row>
    <row r="11883" ht="23.25">
      <c r="K11883" s="372"/>
    </row>
    <row r="11884" ht="23.25">
      <c r="K11884" s="372"/>
    </row>
    <row r="11885" ht="23.25">
      <c r="K11885" s="372"/>
    </row>
    <row r="11886" ht="23.25">
      <c r="K11886" s="372"/>
    </row>
    <row r="11887" ht="23.25">
      <c r="K11887" s="372"/>
    </row>
    <row r="11888" ht="23.25">
      <c r="K11888" s="372"/>
    </row>
    <row r="11889" ht="23.25">
      <c r="K11889" s="372"/>
    </row>
    <row r="11890" ht="23.25">
      <c r="K11890" s="372"/>
    </row>
    <row r="11891" ht="23.25">
      <c r="K11891" s="372"/>
    </row>
    <row r="11892" ht="23.25">
      <c r="K11892" s="372"/>
    </row>
    <row r="11893" ht="23.25">
      <c r="K11893" s="372"/>
    </row>
    <row r="11894" ht="23.25">
      <c r="K11894" s="372"/>
    </row>
    <row r="11895" ht="23.25">
      <c r="K11895" s="372"/>
    </row>
    <row r="11896" ht="23.25">
      <c r="K11896" s="372"/>
    </row>
    <row r="11897" ht="23.25">
      <c r="K11897" s="372"/>
    </row>
    <row r="11898" ht="23.25">
      <c r="K11898" s="372"/>
    </row>
    <row r="11899" ht="23.25">
      <c r="K11899" s="372"/>
    </row>
    <row r="11900" ht="23.25">
      <c r="K11900" s="372"/>
    </row>
    <row r="11901" ht="23.25">
      <c r="K11901" s="372"/>
    </row>
    <row r="11902" ht="23.25">
      <c r="K11902" s="372"/>
    </row>
    <row r="11903" ht="23.25">
      <c r="K11903" s="372"/>
    </row>
    <row r="11904" ht="23.25">
      <c r="K11904" s="372"/>
    </row>
    <row r="11905" ht="23.25">
      <c r="K11905" s="372"/>
    </row>
    <row r="11906" ht="23.25">
      <c r="K11906" s="372"/>
    </row>
    <row r="11907" ht="23.25">
      <c r="K11907" s="372"/>
    </row>
    <row r="11908" ht="23.25">
      <c r="K11908" s="372"/>
    </row>
    <row r="11909" ht="23.25">
      <c r="K11909" s="372"/>
    </row>
    <row r="11910" ht="23.25">
      <c r="K11910" s="372"/>
    </row>
    <row r="11911" ht="23.25">
      <c r="K11911" s="372"/>
    </row>
    <row r="11912" ht="23.25">
      <c r="K11912" s="372"/>
    </row>
    <row r="11913" ht="23.25">
      <c r="K11913" s="372"/>
    </row>
    <row r="11914" ht="23.25">
      <c r="K11914" s="372"/>
    </row>
    <row r="11915" ht="23.25">
      <c r="K11915" s="372"/>
    </row>
    <row r="11916" ht="23.25">
      <c r="K11916" s="372"/>
    </row>
    <row r="11917" ht="23.25">
      <c r="K11917" s="372"/>
    </row>
    <row r="11918" ht="23.25">
      <c r="K11918" s="372"/>
    </row>
    <row r="11919" ht="23.25">
      <c r="K11919" s="372"/>
    </row>
    <row r="11920" ht="23.25">
      <c r="K11920" s="372"/>
    </row>
    <row r="11921" ht="23.25">
      <c r="K11921" s="372"/>
    </row>
    <row r="11922" ht="23.25">
      <c r="K11922" s="372"/>
    </row>
    <row r="11923" ht="23.25">
      <c r="K11923" s="372"/>
    </row>
    <row r="11924" ht="23.25">
      <c r="K11924" s="372"/>
    </row>
    <row r="11925" ht="23.25">
      <c r="K11925" s="372"/>
    </row>
    <row r="11926" ht="23.25">
      <c r="K11926" s="372"/>
    </row>
    <row r="11927" ht="23.25">
      <c r="K11927" s="372"/>
    </row>
    <row r="11928" ht="23.25">
      <c r="K11928" s="372"/>
    </row>
    <row r="11929" ht="23.25">
      <c r="K11929" s="372"/>
    </row>
    <row r="11930" ht="23.25">
      <c r="K11930" s="372"/>
    </row>
    <row r="11931" ht="23.25">
      <c r="K11931" s="372"/>
    </row>
    <row r="11932" ht="23.25">
      <c r="K11932" s="372"/>
    </row>
    <row r="11933" ht="23.25">
      <c r="K11933" s="372"/>
    </row>
    <row r="11934" ht="23.25">
      <c r="K11934" s="372"/>
    </row>
    <row r="11935" ht="23.25">
      <c r="K11935" s="372"/>
    </row>
    <row r="11936" ht="23.25">
      <c r="K11936" s="372"/>
    </row>
    <row r="11937" ht="23.25">
      <c r="K11937" s="372"/>
    </row>
    <row r="11938" ht="23.25">
      <c r="K11938" s="372"/>
    </row>
    <row r="11939" ht="23.25">
      <c r="K11939" s="372"/>
    </row>
    <row r="11940" ht="23.25">
      <c r="K11940" s="372"/>
    </row>
    <row r="11941" ht="23.25">
      <c r="K11941" s="372"/>
    </row>
    <row r="11942" ht="23.25">
      <c r="K11942" s="372"/>
    </row>
    <row r="11943" ht="23.25">
      <c r="K11943" s="372"/>
    </row>
    <row r="11944" ht="23.25">
      <c r="K11944" s="372"/>
    </row>
    <row r="11945" ht="23.25">
      <c r="K11945" s="372"/>
    </row>
    <row r="11946" ht="23.25">
      <c r="K11946" s="372"/>
    </row>
    <row r="11947" ht="23.25">
      <c r="K11947" s="372"/>
    </row>
    <row r="11948" ht="23.25">
      <c r="K11948" s="372"/>
    </row>
    <row r="11949" ht="23.25">
      <c r="K11949" s="372"/>
    </row>
    <row r="11950" ht="23.25">
      <c r="K11950" s="372"/>
    </row>
    <row r="11951" ht="23.25">
      <c r="K11951" s="372"/>
    </row>
    <row r="11952" ht="23.25">
      <c r="K11952" s="372"/>
    </row>
    <row r="11953" ht="23.25">
      <c r="K11953" s="372"/>
    </row>
    <row r="11954" ht="23.25">
      <c r="K11954" s="372"/>
    </row>
    <row r="11955" ht="23.25">
      <c r="K11955" s="372"/>
    </row>
    <row r="11956" ht="23.25">
      <c r="K11956" s="372"/>
    </row>
    <row r="11957" ht="23.25">
      <c r="K11957" s="372"/>
    </row>
    <row r="11958" ht="23.25">
      <c r="K11958" s="372"/>
    </row>
    <row r="11959" ht="23.25">
      <c r="K11959" s="372"/>
    </row>
    <row r="11960" ht="23.25">
      <c r="K11960" s="372"/>
    </row>
    <row r="11961" ht="23.25">
      <c r="K11961" s="372"/>
    </row>
    <row r="11962" ht="23.25">
      <c r="K11962" s="372"/>
    </row>
    <row r="11963" ht="23.25">
      <c r="K11963" s="372"/>
    </row>
    <row r="11964" ht="23.25">
      <c r="K11964" s="372"/>
    </row>
    <row r="11965" ht="23.25">
      <c r="K11965" s="372"/>
    </row>
    <row r="11966" ht="23.25">
      <c r="K11966" s="372"/>
    </row>
    <row r="11967" ht="23.25">
      <c r="K11967" s="372"/>
    </row>
    <row r="11968" ht="23.25">
      <c r="K11968" s="372"/>
    </row>
    <row r="11969" ht="23.25">
      <c r="K11969" s="372"/>
    </row>
    <row r="11970" ht="23.25">
      <c r="K11970" s="372"/>
    </row>
    <row r="11971" ht="23.25">
      <c r="K11971" s="372"/>
    </row>
    <row r="11972" ht="23.25">
      <c r="K11972" s="372"/>
    </row>
    <row r="11973" ht="23.25">
      <c r="K11973" s="372"/>
    </row>
    <row r="11974" ht="23.25">
      <c r="K11974" s="372"/>
    </row>
    <row r="11975" ht="23.25">
      <c r="K11975" s="372"/>
    </row>
    <row r="11976" ht="23.25">
      <c r="K11976" s="372"/>
    </row>
    <row r="11977" ht="23.25">
      <c r="K11977" s="372"/>
    </row>
    <row r="11978" ht="23.25">
      <c r="K11978" s="372"/>
    </row>
    <row r="11979" ht="23.25">
      <c r="K11979" s="372"/>
    </row>
    <row r="11980" ht="23.25">
      <c r="K11980" s="372"/>
    </row>
    <row r="11981" ht="23.25">
      <c r="K11981" s="372"/>
    </row>
    <row r="11982" ht="23.25">
      <c r="K11982" s="372"/>
    </row>
    <row r="11983" ht="23.25">
      <c r="K11983" s="372"/>
    </row>
    <row r="11984" ht="23.25">
      <c r="K11984" s="372"/>
    </row>
    <row r="11985" ht="23.25">
      <c r="K11985" s="372"/>
    </row>
    <row r="11986" ht="23.25">
      <c r="K11986" s="372"/>
    </row>
    <row r="11987" ht="23.25">
      <c r="K11987" s="372"/>
    </row>
    <row r="11988" ht="23.25">
      <c r="K11988" s="372"/>
    </row>
    <row r="11989" ht="23.25">
      <c r="K11989" s="372"/>
    </row>
    <row r="11990" ht="23.25">
      <c r="K11990" s="372"/>
    </row>
    <row r="11991" ht="23.25">
      <c r="K11991" s="372"/>
    </row>
    <row r="11992" ht="23.25">
      <c r="K11992" s="372"/>
    </row>
    <row r="11993" ht="23.25">
      <c r="K11993" s="372"/>
    </row>
    <row r="11994" ht="23.25">
      <c r="K11994" s="372"/>
    </row>
    <row r="11995" ht="23.25">
      <c r="K11995" s="372"/>
    </row>
    <row r="11996" ht="23.25">
      <c r="K11996" s="372"/>
    </row>
    <row r="11997" ht="23.25">
      <c r="K11997" s="372"/>
    </row>
    <row r="11998" ht="23.25">
      <c r="K11998" s="372"/>
    </row>
    <row r="11999" ht="23.25">
      <c r="K11999" s="372"/>
    </row>
    <row r="12000" ht="23.25">
      <c r="K12000" s="372"/>
    </row>
    <row r="12001" ht="23.25">
      <c r="K12001" s="372"/>
    </row>
    <row r="12002" ht="23.25">
      <c r="K12002" s="372"/>
    </row>
    <row r="12003" ht="23.25">
      <c r="K12003" s="372"/>
    </row>
    <row r="12004" ht="23.25">
      <c r="K12004" s="372"/>
    </row>
    <row r="12005" ht="23.25">
      <c r="K12005" s="372"/>
    </row>
    <row r="12006" ht="23.25">
      <c r="K12006" s="372"/>
    </row>
    <row r="12007" ht="23.25">
      <c r="K12007" s="372"/>
    </row>
    <row r="12008" ht="23.25">
      <c r="K12008" s="372"/>
    </row>
    <row r="12009" ht="23.25">
      <c r="K12009" s="372"/>
    </row>
    <row r="12010" ht="23.25">
      <c r="K12010" s="372"/>
    </row>
    <row r="12011" ht="23.25">
      <c r="K12011" s="372"/>
    </row>
    <row r="12012" ht="23.25">
      <c r="K12012" s="372"/>
    </row>
    <row r="12013" ht="23.25">
      <c r="K12013" s="372"/>
    </row>
    <row r="12014" ht="23.25">
      <c r="K12014" s="372"/>
    </row>
    <row r="12015" ht="23.25">
      <c r="K12015" s="372"/>
    </row>
    <row r="12016" ht="23.25">
      <c r="K12016" s="372"/>
    </row>
    <row r="12017" ht="23.25">
      <c r="K12017" s="372"/>
    </row>
    <row r="12018" ht="23.25">
      <c r="K12018" s="372"/>
    </row>
    <row r="12019" ht="23.25">
      <c r="K12019" s="372"/>
    </row>
    <row r="12020" ht="23.25">
      <c r="K12020" s="372"/>
    </row>
    <row r="12021" ht="23.25">
      <c r="K12021" s="372"/>
    </row>
    <row r="12022" ht="23.25">
      <c r="K12022" s="372"/>
    </row>
    <row r="12023" ht="23.25">
      <c r="K12023" s="372"/>
    </row>
    <row r="12024" ht="23.25">
      <c r="K12024" s="372"/>
    </row>
    <row r="12025" ht="23.25">
      <c r="K12025" s="372"/>
    </row>
    <row r="12026" ht="23.25">
      <c r="K12026" s="372"/>
    </row>
    <row r="12027" ht="23.25">
      <c r="K12027" s="372"/>
    </row>
    <row r="12028" ht="23.25">
      <c r="K12028" s="372"/>
    </row>
    <row r="12029" ht="23.25">
      <c r="K12029" s="372"/>
    </row>
    <row r="12030" ht="23.25">
      <c r="K12030" s="372"/>
    </row>
    <row r="12031" ht="23.25">
      <c r="K12031" s="372"/>
    </row>
    <row r="12032" ht="23.25">
      <c r="K12032" s="372"/>
    </row>
    <row r="12033" ht="23.25">
      <c r="K12033" s="372"/>
    </row>
    <row r="12034" ht="23.25">
      <c r="K12034" s="372"/>
    </row>
    <row r="12035" ht="23.25">
      <c r="K12035" s="372"/>
    </row>
    <row r="12036" ht="23.25">
      <c r="K12036" s="372"/>
    </row>
    <row r="12037" ht="23.25">
      <c r="K12037" s="372"/>
    </row>
    <row r="12038" ht="23.25">
      <c r="K12038" s="372"/>
    </row>
    <row r="12039" ht="23.25">
      <c r="K12039" s="372"/>
    </row>
    <row r="12040" ht="23.25">
      <c r="K12040" s="372"/>
    </row>
    <row r="12041" ht="23.25">
      <c r="K12041" s="372"/>
    </row>
    <row r="12042" ht="23.25">
      <c r="K12042" s="372"/>
    </row>
    <row r="12043" ht="23.25">
      <c r="K12043" s="372"/>
    </row>
    <row r="12044" ht="23.25">
      <c r="K12044" s="372"/>
    </row>
    <row r="12045" ht="23.25">
      <c r="K12045" s="372"/>
    </row>
    <row r="12046" ht="23.25">
      <c r="K12046" s="372"/>
    </row>
    <row r="12047" ht="23.25">
      <c r="K12047" s="372"/>
    </row>
    <row r="12048" ht="23.25">
      <c r="K12048" s="372"/>
    </row>
    <row r="12049" ht="23.25">
      <c r="K12049" s="372"/>
    </row>
    <row r="12050" ht="23.25">
      <c r="K12050" s="372"/>
    </row>
    <row r="12051" ht="23.25">
      <c r="K12051" s="372"/>
    </row>
    <row r="12052" ht="23.25">
      <c r="K12052" s="372"/>
    </row>
    <row r="12053" ht="23.25">
      <c r="K12053" s="372"/>
    </row>
    <row r="12054" ht="23.25">
      <c r="K12054" s="372"/>
    </row>
    <row r="12055" ht="23.25">
      <c r="K12055" s="372"/>
    </row>
    <row r="12056" ht="23.25">
      <c r="K12056" s="372"/>
    </row>
    <row r="12057" ht="23.25">
      <c r="K12057" s="372"/>
    </row>
    <row r="12058" ht="23.25">
      <c r="K12058" s="372"/>
    </row>
    <row r="12059" ht="23.25">
      <c r="K12059" s="372"/>
    </row>
    <row r="12060" ht="23.25">
      <c r="K12060" s="372"/>
    </row>
    <row r="12061" ht="23.25">
      <c r="K12061" s="372"/>
    </row>
    <row r="12062" ht="23.25">
      <c r="K12062" s="372"/>
    </row>
    <row r="12063" ht="23.25">
      <c r="K12063" s="372"/>
    </row>
    <row r="12064" ht="23.25">
      <c r="K12064" s="372"/>
    </row>
    <row r="12065" ht="23.25">
      <c r="K12065" s="372"/>
    </row>
    <row r="12066" ht="23.25">
      <c r="K12066" s="372"/>
    </row>
    <row r="12067" ht="23.25">
      <c r="K12067" s="372"/>
    </row>
    <row r="12068" ht="23.25">
      <c r="K12068" s="372"/>
    </row>
    <row r="12069" ht="23.25">
      <c r="K12069" s="372"/>
    </row>
    <row r="12070" ht="23.25">
      <c r="K12070" s="372"/>
    </row>
    <row r="12071" ht="23.25">
      <c r="K12071" s="372"/>
    </row>
    <row r="12072" ht="23.25">
      <c r="K12072" s="372"/>
    </row>
    <row r="12073" ht="23.25">
      <c r="K12073" s="372"/>
    </row>
    <row r="12074" ht="23.25">
      <c r="K12074" s="372"/>
    </row>
    <row r="12075" ht="23.25">
      <c r="K12075" s="372"/>
    </row>
    <row r="12076" ht="23.25">
      <c r="K12076" s="372"/>
    </row>
    <row r="12077" ht="23.25">
      <c r="K12077" s="372"/>
    </row>
    <row r="12078" ht="23.25">
      <c r="K12078" s="372"/>
    </row>
    <row r="12079" ht="23.25">
      <c r="K12079" s="372"/>
    </row>
    <row r="12080" ht="23.25">
      <c r="K12080" s="372"/>
    </row>
    <row r="12081" ht="23.25">
      <c r="K12081" s="372"/>
    </row>
    <row r="12082" ht="23.25">
      <c r="K12082" s="372"/>
    </row>
    <row r="12083" ht="23.25">
      <c r="K12083" s="372"/>
    </row>
    <row r="12084" ht="23.25">
      <c r="K12084" s="372"/>
    </row>
    <row r="12085" ht="23.25">
      <c r="K12085" s="372"/>
    </row>
    <row r="12086" ht="23.25">
      <c r="K12086" s="372"/>
    </row>
    <row r="12087" ht="23.25">
      <c r="K12087" s="372"/>
    </row>
    <row r="12088" ht="23.25">
      <c r="K12088" s="372"/>
    </row>
    <row r="12089" ht="23.25">
      <c r="K12089" s="372"/>
    </row>
    <row r="12090" ht="23.25">
      <c r="K12090" s="372"/>
    </row>
    <row r="12091" ht="23.25">
      <c r="K12091" s="372"/>
    </row>
    <row r="12092" ht="23.25">
      <c r="K12092" s="372"/>
    </row>
    <row r="12093" ht="23.25">
      <c r="K12093" s="372"/>
    </row>
    <row r="12094" ht="23.25">
      <c r="K12094" s="372"/>
    </row>
    <row r="12095" ht="23.25">
      <c r="K12095" s="372"/>
    </row>
    <row r="12096" ht="23.25">
      <c r="K12096" s="372"/>
    </row>
    <row r="12097" ht="23.25">
      <c r="K12097" s="372"/>
    </row>
    <row r="12098" ht="23.25">
      <c r="K12098" s="372"/>
    </row>
    <row r="12099" ht="23.25">
      <c r="K12099" s="372"/>
    </row>
    <row r="12100" ht="23.25">
      <c r="K12100" s="372"/>
    </row>
    <row r="12101" ht="23.25">
      <c r="K12101" s="372"/>
    </row>
    <row r="12102" ht="23.25">
      <c r="K12102" s="372"/>
    </row>
    <row r="12103" ht="23.25">
      <c r="K12103" s="372"/>
    </row>
    <row r="12104" ht="23.25">
      <c r="K12104" s="372"/>
    </row>
    <row r="12105" ht="23.25">
      <c r="K12105" s="372"/>
    </row>
    <row r="12106" ht="23.25">
      <c r="K12106" s="372"/>
    </row>
    <row r="12107" ht="23.25">
      <c r="K12107" s="372"/>
    </row>
    <row r="12108" ht="23.25">
      <c r="K12108" s="372"/>
    </row>
    <row r="12109" ht="23.25">
      <c r="K12109" s="372"/>
    </row>
    <row r="12110" ht="23.25">
      <c r="K12110" s="372"/>
    </row>
    <row r="12111" ht="23.25">
      <c r="K12111" s="372"/>
    </row>
    <row r="12112" ht="23.25">
      <c r="K12112" s="372"/>
    </row>
    <row r="12113" ht="23.25">
      <c r="K12113" s="372"/>
    </row>
    <row r="12114" ht="23.25">
      <c r="K12114" s="372"/>
    </row>
    <row r="12115" ht="23.25">
      <c r="K12115" s="372"/>
    </row>
    <row r="12116" ht="23.25">
      <c r="K12116" s="372"/>
    </row>
    <row r="12117" ht="23.25">
      <c r="K12117" s="372"/>
    </row>
    <row r="12118" ht="23.25">
      <c r="K12118" s="372"/>
    </row>
    <row r="12119" ht="23.25">
      <c r="K12119" s="372"/>
    </row>
    <row r="12120" ht="23.25">
      <c r="K12120" s="372"/>
    </row>
    <row r="12121" ht="23.25">
      <c r="K12121" s="372"/>
    </row>
    <row r="12122" ht="23.25">
      <c r="K12122" s="372"/>
    </row>
    <row r="12123" ht="23.25">
      <c r="K12123" s="372"/>
    </row>
    <row r="12124" ht="23.25">
      <c r="K12124" s="372"/>
    </row>
    <row r="12125" ht="23.25">
      <c r="K12125" s="372"/>
    </row>
    <row r="12126" ht="23.25">
      <c r="K12126" s="372"/>
    </row>
    <row r="12127" ht="23.25">
      <c r="K12127" s="372"/>
    </row>
    <row r="12128" ht="23.25">
      <c r="K12128" s="372"/>
    </row>
    <row r="12129" ht="23.25">
      <c r="K12129" s="372"/>
    </row>
    <row r="12130" ht="23.25">
      <c r="K12130" s="372"/>
    </row>
    <row r="12131" ht="23.25">
      <c r="K12131" s="372"/>
    </row>
    <row r="12132" ht="23.25">
      <c r="K12132" s="372"/>
    </row>
    <row r="12133" ht="23.25">
      <c r="K12133" s="372"/>
    </row>
    <row r="12134" ht="23.25">
      <c r="K12134" s="372"/>
    </row>
    <row r="12135" ht="23.25">
      <c r="K12135" s="372"/>
    </row>
    <row r="12136" ht="23.25">
      <c r="K12136" s="372"/>
    </row>
    <row r="12137" ht="23.25">
      <c r="K12137" s="372"/>
    </row>
    <row r="12138" ht="23.25">
      <c r="K12138" s="372"/>
    </row>
    <row r="12139" ht="23.25">
      <c r="K12139" s="372"/>
    </row>
    <row r="12140" ht="23.25">
      <c r="K12140" s="372"/>
    </row>
    <row r="12141" ht="23.25">
      <c r="K12141" s="372"/>
    </row>
    <row r="12142" ht="23.25">
      <c r="K12142" s="372"/>
    </row>
    <row r="12143" ht="23.25">
      <c r="K12143" s="372"/>
    </row>
    <row r="12144" ht="23.25">
      <c r="K12144" s="372"/>
    </row>
    <row r="12145" ht="23.25">
      <c r="K12145" s="372"/>
    </row>
    <row r="12146" ht="23.25">
      <c r="K12146" s="372"/>
    </row>
    <row r="12147" ht="23.25">
      <c r="K12147" s="372"/>
    </row>
    <row r="12148" ht="23.25">
      <c r="K12148" s="372"/>
    </row>
    <row r="12149" ht="23.25">
      <c r="K12149" s="372"/>
    </row>
    <row r="12150" ht="23.25">
      <c r="K12150" s="372"/>
    </row>
    <row r="12151" ht="23.25">
      <c r="K12151" s="372"/>
    </row>
    <row r="12152" ht="23.25">
      <c r="K12152" s="372"/>
    </row>
    <row r="12153" ht="23.25">
      <c r="K12153" s="372"/>
    </row>
    <row r="12154" ht="23.25">
      <c r="K12154" s="372"/>
    </row>
    <row r="12155" ht="23.25">
      <c r="K12155" s="372"/>
    </row>
    <row r="12156" ht="23.25">
      <c r="K12156" s="372"/>
    </row>
    <row r="12157" ht="23.25">
      <c r="K12157" s="372"/>
    </row>
    <row r="12158" ht="23.25">
      <c r="K12158" s="372"/>
    </row>
    <row r="12159" ht="23.25">
      <c r="K12159" s="372"/>
    </row>
    <row r="12160" ht="23.25">
      <c r="K12160" s="372"/>
    </row>
    <row r="12161" ht="23.25">
      <c r="K12161" s="372"/>
    </row>
    <row r="12162" ht="23.25">
      <c r="K12162" s="372"/>
    </row>
    <row r="12163" ht="23.25">
      <c r="K12163" s="372"/>
    </row>
    <row r="12164" ht="23.25">
      <c r="K12164" s="372"/>
    </row>
    <row r="12165" ht="23.25">
      <c r="K12165" s="372"/>
    </row>
    <row r="12166" ht="23.25">
      <c r="K12166" s="372"/>
    </row>
    <row r="12167" ht="23.25">
      <c r="K12167" s="372"/>
    </row>
    <row r="12168" ht="23.25">
      <c r="K12168" s="372"/>
    </row>
    <row r="12169" ht="23.25">
      <c r="K12169" s="372"/>
    </row>
    <row r="12170" ht="23.25">
      <c r="K12170" s="372"/>
    </row>
    <row r="12171" ht="23.25">
      <c r="K12171" s="372"/>
    </row>
    <row r="12172" ht="23.25">
      <c r="K12172" s="372"/>
    </row>
    <row r="12173" ht="23.25">
      <c r="K12173" s="372"/>
    </row>
    <row r="12174" ht="23.25">
      <c r="K12174" s="372"/>
    </row>
    <row r="12175" ht="23.25">
      <c r="K12175" s="372"/>
    </row>
    <row r="12176" ht="23.25">
      <c r="K12176" s="372"/>
    </row>
    <row r="12177" ht="23.25">
      <c r="K12177" s="372"/>
    </row>
    <row r="12178" ht="23.25">
      <c r="K12178" s="372"/>
    </row>
    <row r="12179" ht="23.25">
      <c r="K12179" s="372"/>
    </row>
    <row r="12180" ht="23.25">
      <c r="K12180" s="372"/>
    </row>
    <row r="12181" ht="23.25">
      <c r="K12181" s="372"/>
    </row>
    <row r="12182" ht="23.25">
      <c r="K12182" s="372"/>
    </row>
    <row r="12183" ht="23.25">
      <c r="K12183" s="372"/>
    </row>
    <row r="12184" ht="23.25">
      <c r="K12184" s="372"/>
    </row>
    <row r="12185" ht="23.25">
      <c r="K12185" s="372"/>
    </row>
    <row r="12186" ht="23.25">
      <c r="K12186" s="372"/>
    </row>
    <row r="12187" ht="23.25">
      <c r="K12187" s="372"/>
    </row>
    <row r="12188" ht="23.25">
      <c r="K12188" s="372"/>
    </row>
    <row r="12189" ht="23.25">
      <c r="K12189" s="372"/>
    </row>
    <row r="12190" ht="23.25">
      <c r="K12190" s="372"/>
    </row>
    <row r="12191" ht="23.25">
      <c r="K12191" s="372"/>
    </row>
    <row r="12192" ht="23.25">
      <c r="K12192" s="372"/>
    </row>
    <row r="12193" ht="23.25">
      <c r="K12193" s="372"/>
    </row>
    <row r="12194" ht="23.25">
      <c r="K12194" s="372"/>
    </row>
    <row r="12195" ht="23.25">
      <c r="K12195" s="372"/>
    </row>
    <row r="12196" ht="23.25">
      <c r="K12196" s="372"/>
    </row>
    <row r="12197" ht="23.25">
      <c r="K12197" s="372"/>
    </row>
    <row r="12198" ht="23.25">
      <c r="K12198" s="372"/>
    </row>
    <row r="12199" ht="23.25">
      <c r="K12199" s="372"/>
    </row>
    <row r="12200" ht="23.25">
      <c r="K12200" s="372"/>
    </row>
    <row r="12201" ht="23.25">
      <c r="K12201" s="372"/>
    </row>
    <row r="12202" ht="23.25">
      <c r="K12202" s="372"/>
    </row>
    <row r="12203" ht="23.25">
      <c r="K12203" s="372"/>
    </row>
    <row r="12204" ht="23.25">
      <c r="K12204" s="372"/>
    </row>
    <row r="12205" ht="23.25">
      <c r="K12205" s="372"/>
    </row>
    <row r="12206" ht="23.25">
      <c r="K12206" s="372"/>
    </row>
    <row r="12207" ht="23.25">
      <c r="K12207" s="372"/>
    </row>
    <row r="12208" ht="23.25">
      <c r="K12208" s="372"/>
    </row>
    <row r="12209" ht="23.25">
      <c r="K12209" s="372"/>
    </row>
    <row r="12210" ht="23.25">
      <c r="K12210" s="372"/>
    </row>
    <row r="12211" ht="23.25">
      <c r="K12211" s="372"/>
    </row>
    <row r="12212" ht="23.25">
      <c r="K12212" s="372"/>
    </row>
    <row r="12213" ht="23.25">
      <c r="K12213" s="372"/>
    </row>
    <row r="12214" ht="23.25">
      <c r="K12214" s="372"/>
    </row>
    <row r="12215" ht="23.25">
      <c r="K12215" s="372"/>
    </row>
    <row r="12216" ht="23.25">
      <c r="K12216" s="372"/>
    </row>
    <row r="12217" ht="23.25">
      <c r="K12217" s="372"/>
    </row>
    <row r="12218" ht="23.25">
      <c r="K12218" s="372"/>
    </row>
    <row r="12219" ht="23.25">
      <c r="K12219" s="372"/>
    </row>
    <row r="12220" ht="23.25">
      <c r="K12220" s="372"/>
    </row>
    <row r="12221" ht="23.25">
      <c r="K12221" s="372"/>
    </row>
    <row r="12222" ht="23.25">
      <c r="K12222" s="372"/>
    </row>
    <row r="12223" ht="23.25">
      <c r="K12223" s="372"/>
    </row>
    <row r="12224" ht="23.25">
      <c r="K12224" s="372"/>
    </row>
    <row r="12225" ht="23.25">
      <c r="K12225" s="372"/>
    </row>
    <row r="12226" ht="23.25">
      <c r="K12226" s="372"/>
    </row>
    <row r="12227" ht="23.25">
      <c r="K12227" s="372"/>
    </row>
    <row r="12228" ht="23.25">
      <c r="K12228" s="372"/>
    </row>
    <row r="12229" ht="23.25">
      <c r="K12229" s="372"/>
    </row>
    <row r="12230" ht="23.25">
      <c r="K12230" s="372"/>
    </row>
    <row r="12231" ht="23.25">
      <c r="K12231" s="372"/>
    </row>
    <row r="12232" ht="23.25">
      <c r="K12232" s="372"/>
    </row>
    <row r="12233" ht="23.25">
      <c r="K12233" s="372"/>
    </row>
    <row r="12234" ht="23.25">
      <c r="K12234" s="372"/>
    </row>
    <row r="12235" ht="23.25">
      <c r="K12235" s="372"/>
    </row>
    <row r="12236" ht="23.25">
      <c r="K12236" s="372"/>
    </row>
    <row r="12237" ht="23.25">
      <c r="K12237" s="372"/>
    </row>
    <row r="12238" ht="23.25">
      <c r="K12238" s="372"/>
    </row>
    <row r="12239" ht="23.25">
      <c r="K12239" s="372"/>
    </row>
    <row r="12240" ht="23.25">
      <c r="K12240" s="372"/>
    </row>
    <row r="12241" ht="23.25">
      <c r="K12241" s="372"/>
    </row>
    <row r="12242" ht="23.25">
      <c r="K12242" s="372"/>
    </row>
    <row r="12243" ht="23.25">
      <c r="K12243" s="372"/>
    </row>
    <row r="12244" ht="23.25">
      <c r="K12244" s="372"/>
    </row>
    <row r="12245" ht="23.25">
      <c r="K12245" s="372"/>
    </row>
    <row r="12246" ht="23.25">
      <c r="K12246" s="372"/>
    </row>
    <row r="12247" ht="23.25">
      <c r="K12247" s="372"/>
    </row>
    <row r="12248" ht="23.25">
      <c r="K12248" s="372"/>
    </row>
    <row r="12249" ht="23.25">
      <c r="K12249" s="372"/>
    </row>
    <row r="12250" ht="23.25">
      <c r="K12250" s="372"/>
    </row>
    <row r="12251" ht="23.25">
      <c r="K12251" s="372"/>
    </row>
    <row r="12252" ht="23.25">
      <c r="K12252" s="372"/>
    </row>
    <row r="12253" ht="23.25">
      <c r="K12253" s="372"/>
    </row>
    <row r="12254" ht="23.25">
      <c r="K12254" s="372"/>
    </row>
    <row r="12255" ht="23.25">
      <c r="K12255" s="372"/>
    </row>
    <row r="12256" ht="23.25">
      <c r="K12256" s="372"/>
    </row>
    <row r="12257" ht="23.25">
      <c r="K12257" s="372"/>
    </row>
    <row r="12258" ht="23.25">
      <c r="K12258" s="372"/>
    </row>
    <row r="12259" ht="23.25">
      <c r="K12259" s="372"/>
    </row>
    <row r="12260" ht="23.25">
      <c r="K12260" s="372"/>
    </row>
    <row r="12261" ht="23.25">
      <c r="K12261" s="372"/>
    </row>
    <row r="12262" ht="23.25">
      <c r="K12262" s="372"/>
    </row>
    <row r="12263" ht="23.25">
      <c r="K12263" s="372"/>
    </row>
    <row r="12264" ht="23.25">
      <c r="K12264" s="372"/>
    </row>
    <row r="12265" ht="23.25">
      <c r="K12265" s="372"/>
    </row>
    <row r="12266" ht="23.25">
      <c r="K12266" s="372"/>
    </row>
    <row r="12267" ht="23.25">
      <c r="K12267" s="372"/>
    </row>
    <row r="12268" ht="23.25">
      <c r="K12268" s="372"/>
    </row>
    <row r="12269" ht="23.25">
      <c r="K12269" s="372"/>
    </row>
    <row r="12270" ht="23.25">
      <c r="K12270" s="372"/>
    </row>
    <row r="12271" ht="23.25">
      <c r="K12271" s="372"/>
    </row>
    <row r="12272" ht="23.25">
      <c r="K12272" s="372"/>
    </row>
    <row r="12273" ht="23.25">
      <c r="K12273" s="372"/>
    </row>
    <row r="12274" ht="23.25">
      <c r="K12274" s="372"/>
    </row>
    <row r="12275" ht="23.25">
      <c r="K12275" s="372"/>
    </row>
    <row r="12276" ht="23.25">
      <c r="K12276" s="372"/>
    </row>
    <row r="12277" ht="23.25">
      <c r="K12277" s="372"/>
    </row>
    <row r="12278" ht="23.25">
      <c r="K12278" s="372"/>
    </row>
    <row r="12279" ht="23.25">
      <c r="K12279" s="372"/>
    </row>
    <row r="12280" ht="23.25">
      <c r="K12280" s="372"/>
    </row>
    <row r="12281" ht="23.25">
      <c r="K12281" s="372"/>
    </row>
    <row r="12282" ht="23.25">
      <c r="K12282" s="372"/>
    </row>
    <row r="12283" ht="23.25">
      <c r="K12283" s="372"/>
    </row>
    <row r="12284" ht="23.25">
      <c r="K12284" s="372"/>
    </row>
    <row r="12285" ht="23.25">
      <c r="K12285" s="372"/>
    </row>
    <row r="12286" ht="23.25">
      <c r="K12286" s="372"/>
    </row>
    <row r="12287" ht="23.25">
      <c r="K12287" s="372"/>
    </row>
    <row r="12288" ht="23.25">
      <c r="K12288" s="372"/>
    </row>
    <row r="12289" ht="23.25">
      <c r="K12289" s="372"/>
    </row>
    <row r="12290" ht="23.25">
      <c r="K12290" s="372"/>
    </row>
    <row r="12291" ht="23.25">
      <c r="K12291" s="372"/>
    </row>
    <row r="12292" ht="23.25">
      <c r="K12292" s="372"/>
    </row>
    <row r="12293" ht="23.25">
      <c r="K12293" s="372"/>
    </row>
    <row r="12294" ht="23.25">
      <c r="K12294" s="372"/>
    </row>
    <row r="12295" ht="23.25">
      <c r="K12295" s="372"/>
    </row>
    <row r="12296" ht="23.25">
      <c r="K12296" s="372"/>
    </row>
    <row r="12297" ht="23.25">
      <c r="K12297" s="372"/>
    </row>
    <row r="12298" ht="23.25">
      <c r="K12298" s="372"/>
    </row>
    <row r="12299" ht="23.25">
      <c r="K12299" s="372"/>
    </row>
    <row r="12300" ht="23.25">
      <c r="K12300" s="372"/>
    </row>
    <row r="12301" ht="23.25">
      <c r="K12301" s="372"/>
    </row>
    <row r="12302" ht="23.25">
      <c r="K12302" s="372"/>
    </row>
    <row r="12303" ht="23.25">
      <c r="K12303" s="372"/>
    </row>
    <row r="12304" ht="23.25">
      <c r="K12304" s="372"/>
    </row>
    <row r="12305" ht="23.25">
      <c r="K12305" s="372"/>
    </row>
    <row r="12306" ht="23.25">
      <c r="K12306" s="372"/>
    </row>
    <row r="12307" ht="23.25">
      <c r="K12307" s="372"/>
    </row>
    <row r="12308" ht="23.25">
      <c r="K12308" s="372"/>
    </row>
    <row r="12309" ht="23.25">
      <c r="K12309" s="372"/>
    </row>
    <row r="12310" ht="23.25">
      <c r="K12310" s="372"/>
    </row>
    <row r="12311" ht="23.25">
      <c r="K12311" s="372"/>
    </row>
    <row r="12312" ht="23.25">
      <c r="K12312" s="372"/>
    </row>
    <row r="12313" ht="23.25">
      <c r="K12313" s="372"/>
    </row>
    <row r="12314" ht="23.25">
      <c r="K12314" s="372"/>
    </row>
    <row r="12315" ht="23.25">
      <c r="K12315" s="372"/>
    </row>
    <row r="12316" ht="23.25">
      <c r="K12316" s="372"/>
    </row>
    <row r="12317" ht="23.25">
      <c r="K12317" s="372"/>
    </row>
    <row r="12318" ht="23.25">
      <c r="K12318" s="372"/>
    </row>
    <row r="12319" ht="23.25">
      <c r="K12319" s="372"/>
    </row>
    <row r="12320" ht="23.25">
      <c r="K12320" s="372"/>
    </row>
    <row r="12321" ht="23.25">
      <c r="K12321" s="372"/>
    </row>
    <row r="12322" ht="23.25">
      <c r="K12322" s="372"/>
    </row>
    <row r="12323" ht="23.25">
      <c r="K12323" s="372"/>
    </row>
    <row r="12324" ht="23.25">
      <c r="K12324" s="372"/>
    </row>
    <row r="12325" ht="23.25">
      <c r="K12325" s="372"/>
    </row>
    <row r="12326" ht="23.25">
      <c r="K12326" s="372"/>
    </row>
    <row r="12327" ht="23.25">
      <c r="K12327" s="372"/>
    </row>
    <row r="12328" ht="23.25">
      <c r="K12328" s="372"/>
    </row>
    <row r="12329" ht="23.25">
      <c r="K12329" s="372"/>
    </row>
    <row r="12330" ht="23.25">
      <c r="K12330" s="372"/>
    </row>
    <row r="12331" ht="23.25">
      <c r="K12331" s="372"/>
    </row>
    <row r="12332" ht="23.25">
      <c r="K12332" s="372"/>
    </row>
    <row r="12333" ht="23.25">
      <c r="K12333" s="372"/>
    </row>
    <row r="12334" ht="23.25">
      <c r="K12334" s="372"/>
    </row>
    <row r="12335" ht="23.25">
      <c r="K12335" s="372"/>
    </row>
    <row r="12336" ht="23.25">
      <c r="K12336" s="372"/>
    </row>
    <row r="12337" ht="23.25">
      <c r="K12337" s="372"/>
    </row>
    <row r="12338" ht="23.25">
      <c r="K12338" s="372"/>
    </row>
    <row r="12339" ht="23.25">
      <c r="K12339" s="372"/>
    </row>
    <row r="12340" ht="23.25">
      <c r="K12340" s="372"/>
    </row>
    <row r="12341" ht="23.25">
      <c r="K12341" s="372"/>
    </row>
    <row r="12342" ht="23.25">
      <c r="K12342" s="372"/>
    </row>
    <row r="12343" ht="23.25">
      <c r="K12343" s="372"/>
    </row>
    <row r="12344" ht="23.25">
      <c r="K12344" s="372"/>
    </row>
    <row r="12345" ht="23.25">
      <c r="K12345" s="372"/>
    </row>
    <row r="12346" ht="23.25">
      <c r="K12346" s="372"/>
    </row>
    <row r="12347" ht="23.25">
      <c r="K12347" s="372"/>
    </row>
    <row r="12348" ht="23.25">
      <c r="K12348" s="372"/>
    </row>
    <row r="12349" ht="23.25">
      <c r="K12349" s="372"/>
    </row>
    <row r="12350" ht="23.25">
      <c r="K12350" s="372"/>
    </row>
    <row r="12351" ht="23.25">
      <c r="K12351" s="372"/>
    </row>
    <row r="12352" ht="23.25">
      <c r="K12352" s="372"/>
    </row>
    <row r="12353" ht="23.25">
      <c r="K12353" s="372"/>
    </row>
    <row r="12354" ht="23.25">
      <c r="K12354" s="372"/>
    </row>
    <row r="12355" ht="23.25">
      <c r="K12355" s="372"/>
    </row>
    <row r="12356" ht="23.25">
      <c r="K12356" s="372"/>
    </row>
    <row r="12357" ht="23.25">
      <c r="K12357" s="372"/>
    </row>
    <row r="12358" ht="23.25">
      <c r="K12358" s="372"/>
    </row>
    <row r="12359" ht="23.25">
      <c r="K12359" s="372"/>
    </row>
    <row r="12360" ht="23.25">
      <c r="K12360" s="372"/>
    </row>
    <row r="12361" ht="23.25">
      <c r="K12361" s="372"/>
    </row>
    <row r="12362" ht="23.25">
      <c r="K12362" s="372"/>
    </row>
    <row r="12363" ht="23.25">
      <c r="K12363" s="372"/>
    </row>
    <row r="12364" ht="23.25">
      <c r="K12364" s="372"/>
    </row>
    <row r="12365" ht="23.25">
      <c r="K12365" s="372"/>
    </row>
    <row r="12366" ht="23.25">
      <c r="K12366" s="372"/>
    </row>
    <row r="12367" ht="23.25">
      <c r="K12367" s="372"/>
    </row>
    <row r="12368" ht="23.25">
      <c r="K12368" s="372"/>
    </row>
    <row r="12369" ht="23.25">
      <c r="K12369" s="372"/>
    </row>
    <row r="12370" ht="23.25">
      <c r="K12370" s="372"/>
    </row>
    <row r="12371" ht="23.25">
      <c r="K12371" s="372"/>
    </row>
    <row r="12372" ht="23.25">
      <c r="K12372" s="372"/>
    </row>
    <row r="12373" ht="23.25">
      <c r="K12373" s="372"/>
    </row>
    <row r="12374" ht="23.25">
      <c r="K12374" s="372"/>
    </row>
    <row r="12375" ht="23.25">
      <c r="K12375" s="372"/>
    </row>
    <row r="12376" ht="23.25">
      <c r="K12376" s="372"/>
    </row>
    <row r="12377" ht="23.25">
      <c r="K12377" s="372"/>
    </row>
    <row r="12378" ht="23.25">
      <c r="K12378" s="372"/>
    </row>
    <row r="12379" ht="23.25">
      <c r="K12379" s="372"/>
    </row>
    <row r="12380" ht="23.25">
      <c r="K12380" s="372"/>
    </row>
    <row r="12381" ht="23.25">
      <c r="K12381" s="372"/>
    </row>
    <row r="12382" ht="23.25">
      <c r="K12382" s="372"/>
    </row>
    <row r="12383" ht="23.25">
      <c r="K12383" s="372"/>
    </row>
    <row r="12384" ht="23.25">
      <c r="K12384" s="372"/>
    </row>
    <row r="12385" ht="23.25">
      <c r="K12385" s="372"/>
    </row>
    <row r="12386" ht="23.25">
      <c r="K12386" s="372"/>
    </row>
    <row r="12387" ht="23.25">
      <c r="K12387" s="372"/>
    </row>
    <row r="12388" ht="23.25">
      <c r="K12388" s="372"/>
    </row>
    <row r="12389" ht="23.25">
      <c r="K12389" s="372"/>
    </row>
    <row r="12390" ht="23.25">
      <c r="K12390" s="372"/>
    </row>
    <row r="12391" ht="23.25">
      <c r="K12391" s="372"/>
    </row>
    <row r="12392" ht="23.25">
      <c r="K12392" s="372"/>
    </row>
    <row r="12393" ht="23.25">
      <c r="K12393" s="372"/>
    </row>
    <row r="12394" ht="23.25">
      <c r="K12394" s="372"/>
    </row>
    <row r="12395" ht="23.25">
      <c r="K12395" s="372"/>
    </row>
    <row r="12396" ht="23.25">
      <c r="K12396" s="372"/>
    </row>
    <row r="12397" ht="23.25">
      <c r="K12397" s="372"/>
    </row>
    <row r="12398" ht="23.25">
      <c r="K12398" s="372"/>
    </row>
    <row r="12399" ht="23.25">
      <c r="K12399" s="372"/>
    </row>
    <row r="12400" ht="23.25">
      <c r="K12400" s="372"/>
    </row>
    <row r="12401" ht="23.25">
      <c r="K12401" s="372"/>
    </row>
    <row r="12402" ht="23.25">
      <c r="K12402" s="372"/>
    </row>
    <row r="12403" ht="23.25">
      <c r="K12403" s="372"/>
    </row>
    <row r="12404" ht="23.25">
      <c r="K12404" s="372"/>
    </row>
    <row r="12405" ht="23.25">
      <c r="K12405" s="372"/>
    </row>
    <row r="12406" ht="23.25">
      <c r="K12406" s="372"/>
    </row>
    <row r="12407" ht="23.25">
      <c r="K12407" s="372"/>
    </row>
    <row r="12408" ht="23.25">
      <c r="K12408" s="372"/>
    </row>
    <row r="12409" ht="23.25">
      <c r="K12409" s="372"/>
    </row>
    <row r="12410" ht="23.25">
      <c r="K12410" s="372"/>
    </row>
    <row r="12411" ht="23.25">
      <c r="K12411" s="372"/>
    </row>
    <row r="12412" ht="23.25">
      <c r="K12412" s="372"/>
    </row>
    <row r="12413" ht="23.25">
      <c r="K12413" s="372"/>
    </row>
    <row r="12414" ht="23.25">
      <c r="K12414" s="372"/>
    </row>
    <row r="12415" ht="23.25">
      <c r="K12415" s="372"/>
    </row>
    <row r="12416" ht="23.25">
      <c r="K12416" s="372"/>
    </row>
    <row r="12417" ht="23.25">
      <c r="K12417" s="372"/>
    </row>
    <row r="12418" ht="23.25">
      <c r="K12418" s="372"/>
    </row>
    <row r="12419" ht="23.25">
      <c r="K12419" s="372"/>
    </row>
    <row r="12420" ht="23.25">
      <c r="K12420" s="372"/>
    </row>
    <row r="12421" ht="23.25">
      <c r="K12421" s="372"/>
    </row>
    <row r="12422" ht="23.25">
      <c r="K12422" s="372"/>
    </row>
    <row r="12423" ht="23.25">
      <c r="K12423" s="372"/>
    </row>
    <row r="12424" ht="23.25">
      <c r="K12424" s="372"/>
    </row>
    <row r="12425" ht="23.25">
      <c r="K12425" s="372"/>
    </row>
    <row r="12426" ht="23.25">
      <c r="K12426" s="372"/>
    </row>
    <row r="12427" ht="23.25">
      <c r="K12427" s="372"/>
    </row>
    <row r="12428" ht="23.25">
      <c r="K12428" s="372"/>
    </row>
    <row r="12429" ht="23.25">
      <c r="K12429" s="372"/>
    </row>
    <row r="12430" ht="23.25">
      <c r="K12430" s="372"/>
    </row>
    <row r="12431" ht="23.25">
      <c r="K12431" s="372"/>
    </row>
    <row r="12432" ht="23.25">
      <c r="K12432" s="372"/>
    </row>
    <row r="12433" ht="23.25">
      <c r="K12433" s="372"/>
    </row>
    <row r="12434" ht="23.25">
      <c r="K12434" s="372"/>
    </row>
    <row r="12435" ht="23.25">
      <c r="K12435" s="372"/>
    </row>
    <row r="12436" ht="23.25">
      <c r="K12436" s="372"/>
    </row>
    <row r="12437" ht="23.25">
      <c r="K12437" s="372"/>
    </row>
    <row r="12438" ht="23.25">
      <c r="K12438" s="372"/>
    </row>
    <row r="12439" ht="23.25">
      <c r="K12439" s="372"/>
    </row>
    <row r="12440" ht="23.25">
      <c r="K12440" s="372"/>
    </row>
    <row r="12441" ht="23.25">
      <c r="K12441" s="372"/>
    </row>
    <row r="12442" ht="23.25">
      <c r="K12442" s="372"/>
    </row>
    <row r="12443" ht="23.25">
      <c r="K12443" s="372"/>
    </row>
    <row r="12444" ht="23.25">
      <c r="K12444" s="372"/>
    </row>
    <row r="12445" ht="23.25">
      <c r="K12445" s="372"/>
    </row>
    <row r="12446" ht="23.25">
      <c r="K12446" s="372"/>
    </row>
    <row r="12447" ht="23.25">
      <c r="K12447" s="372"/>
    </row>
    <row r="12448" ht="23.25">
      <c r="K12448" s="372"/>
    </row>
    <row r="12449" ht="23.25">
      <c r="K12449" s="372"/>
    </row>
    <row r="12450" ht="23.25">
      <c r="K12450" s="372"/>
    </row>
    <row r="12451" ht="23.25">
      <c r="K12451" s="372"/>
    </row>
    <row r="12452" ht="23.25">
      <c r="K12452" s="372"/>
    </row>
    <row r="12453" ht="23.25">
      <c r="K12453" s="372"/>
    </row>
    <row r="12454" ht="23.25">
      <c r="K12454" s="372"/>
    </row>
    <row r="12455" ht="23.25">
      <c r="K12455" s="372"/>
    </row>
    <row r="12456" ht="23.25">
      <c r="K12456" s="372"/>
    </row>
    <row r="12457" ht="23.25">
      <c r="K12457" s="372"/>
    </row>
    <row r="12458" ht="23.25">
      <c r="K12458" s="372"/>
    </row>
    <row r="12459" ht="23.25">
      <c r="K12459" s="372"/>
    </row>
    <row r="12460" ht="23.25">
      <c r="K12460" s="372"/>
    </row>
    <row r="12461" ht="23.25">
      <c r="K12461" s="372"/>
    </row>
    <row r="12462" ht="23.25">
      <c r="K12462" s="372"/>
    </row>
    <row r="12463" ht="23.25">
      <c r="K12463" s="372"/>
    </row>
    <row r="12464" ht="23.25">
      <c r="K12464" s="372"/>
    </row>
    <row r="12465" ht="23.25">
      <c r="K12465" s="372"/>
    </row>
    <row r="12466" ht="23.25">
      <c r="K12466" s="372"/>
    </row>
    <row r="12467" ht="23.25">
      <c r="K12467" s="372"/>
    </row>
    <row r="12468" ht="23.25">
      <c r="K12468" s="372"/>
    </row>
    <row r="12469" ht="23.25">
      <c r="K12469" s="372"/>
    </row>
    <row r="12470" ht="23.25">
      <c r="K12470" s="372"/>
    </row>
    <row r="12471" ht="23.25">
      <c r="K12471" s="372"/>
    </row>
    <row r="12472" ht="23.25">
      <c r="K12472" s="372"/>
    </row>
    <row r="12473" ht="23.25">
      <c r="K12473" s="372"/>
    </row>
    <row r="12474" ht="23.25">
      <c r="K12474" s="372"/>
    </row>
    <row r="12475" ht="23.25">
      <c r="K12475" s="372"/>
    </row>
    <row r="12476" ht="23.25">
      <c r="K12476" s="372"/>
    </row>
    <row r="12477" ht="23.25">
      <c r="K12477" s="372"/>
    </row>
    <row r="12478" ht="23.25">
      <c r="K12478" s="372"/>
    </row>
    <row r="12479" ht="23.25">
      <c r="K12479" s="372"/>
    </row>
    <row r="12480" ht="23.25">
      <c r="K12480" s="372"/>
    </row>
    <row r="12481" ht="23.25">
      <c r="K12481" s="372"/>
    </row>
    <row r="12482" ht="23.25">
      <c r="K12482" s="372"/>
    </row>
    <row r="12483" ht="23.25">
      <c r="K12483" s="372"/>
    </row>
    <row r="12484" ht="23.25">
      <c r="K12484" s="372"/>
    </row>
    <row r="12485" ht="23.25">
      <c r="K12485" s="372"/>
    </row>
    <row r="12486" ht="23.25">
      <c r="K12486" s="372"/>
    </row>
    <row r="12487" ht="23.25">
      <c r="K12487" s="372"/>
    </row>
    <row r="12488" ht="23.25">
      <c r="K12488" s="372"/>
    </row>
    <row r="12489" ht="23.25">
      <c r="K12489" s="372"/>
    </row>
    <row r="12490" ht="23.25">
      <c r="K12490" s="372"/>
    </row>
    <row r="12491" ht="23.25">
      <c r="K12491" s="372"/>
    </row>
    <row r="12492" ht="23.25">
      <c r="K12492" s="372"/>
    </row>
    <row r="12493" ht="23.25">
      <c r="K12493" s="372"/>
    </row>
    <row r="12494" ht="23.25">
      <c r="K12494" s="372"/>
    </row>
    <row r="12495" ht="23.25">
      <c r="K12495" s="372"/>
    </row>
    <row r="12496" ht="23.25">
      <c r="K12496" s="372"/>
    </row>
    <row r="12497" ht="23.25">
      <c r="K12497" s="372"/>
    </row>
    <row r="12498" ht="23.25">
      <c r="K12498" s="372"/>
    </row>
    <row r="12499" ht="23.25">
      <c r="K12499" s="372"/>
    </row>
    <row r="12500" ht="23.25">
      <c r="K12500" s="372"/>
    </row>
    <row r="12501" ht="23.25">
      <c r="K12501" s="372"/>
    </row>
    <row r="12502" ht="23.25">
      <c r="K12502" s="372"/>
    </row>
    <row r="12503" ht="23.25">
      <c r="K12503" s="372"/>
    </row>
    <row r="12504" ht="23.25">
      <c r="K12504" s="372"/>
    </row>
    <row r="12505" ht="23.25">
      <c r="K12505" s="372"/>
    </row>
    <row r="12506" ht="23.25">
      <c r="K12506" s="372"/>
    </row>
    <row r="12507" ht="23.25">
      <c r="K12507" s="372"/>
    </row>
    <row r="12508" ht="23.25">
      <c r="K12508" s="372"/>
    </row>
    <row r="12509" ht="23.25">
      <c r="K12509" s="372"/>
    </row>
    <row r="12510" ht="23.25">
      <c r="K12510" s="372"/>
    </row>
    <row r="12511" ht="23.25">
      <c r="K12511" s="372"/>
    </row>
    <row r="12512" ht="23.25">
      <c r="K12512" s="372"/>
    </row>
    <row r="12513" ht="23.25">
      <c r="K12513" s="372"/>
    </row>
    <row r="12514" ht="23.25">
      <c r="K12514" s="372"/>
    </row>
    <row r="12515" ht="23.25">
      <c r="K12515" s="372"/>
    </row>
    <row r="12516" ht="23.25">
      <c r="K12516" s="372"/>
    </row>
    <row r="12517" ht="23.25">
      <c r="K12517" s="372"/>
    </row>
    <row r="12518" ht="23.25">
      <c r="K12518" s="372"/>
    </row>
    <row r="12519" ht="23.25">
      <c r="K12519" s="372"/>
    </row>
    <row r="12520" ht="23.25">
      <c r="K12520" s="372"/>
    </row>
    <row r="12521" ht="23.25">
      <c r="K12521" s="372"/>
    </row>
    <row r="12522" ht="23.25">
      <c r="K12522" s="372"/>
    </row>
    <row r="12523" ht="23.25">
      <c r="K12523" s="372"/>
    </row>
    <row r="12524" ht="23.25">
      <c r="K12524" s="372"/>
    </row>
    <row r="12525" ht="23.25">
      <c r="K12525" s="372"/>
    </row>
    <row r="12526" ht="23.25">
      <c r="K12526" s="372"/>
    </row>
    <row r="12527" ht="23.25">
      <c r="K12527" s="372"/>
    </row>
    <row r="12528" ht="23.25">
      <c r="K12528" s="372"/>
    </row>
    <row r="12529" ht="23.25">
      <c r="K12529" s="372"/>
    </row>
    <row r="12530" ht="23.25">
      <c r="K12530" s="372"/>
    </row>
    <row r="12531" ht="23.25">
      <c r="K12531" s="372"/>
    </row>
    <row r="12532" ht="23.25">
      <c r="K12532" s="372"/>
    </row>
    <row r="12533" ht="23.25">
      <c r="K12533" s="372"/>
    </row>
    <row r="12534" ht="23.25">
      <c r="K12534" s="372"/>
    </row>
    <row r="12535" ht="23.25">
      <c r="K12535" s="372"/>
    </row>
    <row r="12536" ht="23.25">
      <c r="K12536" s="372"/>
    </row>
    <row r="12537" ht="23.25">
      <c r="K12537" s="372"/>
    </row>
    <row r="12538" ht="23.25">
      <c r="K12538" s="372"/>
    </row>
    <row r="12539" ht="23.25">
      <c r="K12539" s="372"/>
    </row>
    <row r="12540" ht="23.25">
      <c r="K12540" s="372"/>
    </row>
    <row r="12541" ht="23.25">
      <c r="K12541" s="372"/>
    </row>
    <row r="12542" ht="23.25">
      <c r="K12542" s="372"/>
    </row>
    <row r="12543" ht="23.25">
      <c r="K12543" s="372"/>
    </row>
    <row r="12544" ht="23.25">
      <c r="K12544" s="372"/>
    </row>
    <row r="12545" ht="23.25">
      <c r="K12545" s="372"/>
    </row>
    <row r="12546" ht="23.25">
      <c r="K12546" s="372"/>
    </row>
    <row r="12547" ht="23.25">
      <c r="K12547" s="372"/>
    </row>
    <row r="12548" ht="23.25">
      <c r="K12548" s="372"/>
    </row>
    <row r="12549" ht="23.25">
      <c r="K12549" s="372"/>
    </row>
    <row r="12550" ht="23.25">
      <c r="K12550" s="372"/>
    </row>
    <row r="12551" ht="23.25">
      <c r="K12551" s="372"/>
    </row>
    <row r="12552" ht="23.25">
      <c r="K12552" s="372"/>
    </row>
    <row r="12553" ht="23.25">
      <c r="K12553" s="372"/>
    </row>
    <row r="12554" ht="23.25">
      <c r="K12554" s="372"/>
    </row>
    <row r="12555" ht="23.25">
      <c r="K12555" s="372"/>
    </row>
    <row r="12556" ht="23.25">
      <c r="K12556" s="372"/>
    </row>
    <row r="12557" ht="23.25">
      <c r="K12557" s="372"/>
    </row>
    <row r="12558" ht="23.25">
      <c r="K12558" s="372"/>
    </row>
    <row r="12559" ht="23.25">
      <c r="K12559" s="372"/>
    </row>
    <row r="12560" ht="23.25">
      <c r="K12560" s="372"/>
    </row>
    <row r="12561" ht="23.25">
      <c r="K12561" s="372"/>
    </row>
    <row r="12562" ht="23.25">
      <c r="K12562" s="372"/>
    </row>
    <row r="12563" ht="23.25">
      <c r="K12563" s="372"/>
    </row>
    <row r="12564" ht="23.25">
      <c r="K12564" s="372"/>
    </row>
    <row r="12565" ht="23.25">
      <c r="K12565" s="372"/>
    </row>
    <row r="12566" ht="23.25">
      <c r="K12566" s="372"/>
    </row>
    <row r="12567" ht="23.25">
      <c r="K12567" s="372"/>
    </row>
    <row r="12568" ht="23.25">
      <c r="K12568" s="372"/>
    </row>
    <row r="12569" ht="23.25">
      <c r="K12569" s="372"/>
    </row>
    <row r="12570" ht="23.25">
      <c r="K12570" s="372"/>
    </row>
    <row r="12571" ht="23.25">
      <c r="K12571" s="372"/>
    </row>
    <row r="12572" ht="23.25">
      <c r="K12572" s="372"/>
    </row>
    <row r="12573" ht="23.25">
      <c r="K12573" s="372"/>
    </row>
    <row r="12574" ht="23.25">
      <c r="K12574" s="372"/>
    </row>
    <row r="12575" ht="23.25">
      <c r="K12575" s="372"/>
    </row>
    <row r="12576" ht="23.25">
      <c r="K12576" s="372"/>
    </row>
    <row r="12577" ht="23.25">
      <c r="K12577" s="372"/>
    </row>
    <row r="12578" ht="23.25">
      <c r="K12578" s="372"/>
    </row>
    <row r="12579" ht="23.25">
      <c r="K12579" s="372"/>
    </row>
    <row r="12580" ht="23.25">
      <c r="K12580" s="372"/>
    </row>
    <row r="12581" ht="23.25">
      <c r="K12581" s="372"/>
    </row>
    <row r="12582" ht="23.25">
      <c r="K12582" s="372"/>
    </row>
    <row r="12583" ht="23.25">
      <c r="K12583" s="372"/>
    </row>
    <row r="12584" ht="23.25">
      <c r="K12584" s="372"/>
    </row>
    <row r="12585" ht="23.25">
      <c r="K12585" s="372"/>
    </row>
    <row r="12586" ht="23.25">
      <c r="K12586" s="372"/>
    </row>
    <row r="12587" ht="23.25">
      <c r="K12587" s="372"/>
    </row>
    <row r="12588" ht="23.25">
      <c r="K12588" s="372"/>
    </row>
    <row r="12589" ht="23.25">
      <c r="K12589" s="372"/>
    </row>
    <row r="12590" ht="23.25">
      <c r="K12590" s="372"/>
    </row>
    <row r="12591" ht="23.25">
      <c r="K12591" s="372"/>
    </row>
    <row r="12592" ht="23.25">
      <c r="K12592" s="372"/>
    </row>
    <row r="12593" ht="23.25">
      <c r="K12593" s="372"/>
    </row>
    <row r="12594" ht="23.25">
      <c r="K12594" s="372"/>
    </row>
    <row r="12595" ht="23.25">
      <c r="K12595" s="372"/>
    </row>
    <row r="12596" ht="23.25">
      <c r="K12596" s="372"/>
    </row>
    <row r="12597" ht="23.25">
      <c r="K12597" s="372"/>
    </row>
    <row r="12598" ht="23.25">
      <c r="K12598" s="372"/>
    </row>
    <row r="12599" ht="23.25">
      <c r="K12599" s="372"/>
    </row>
    <row r="12600" ht="23.25">
      <c r="K12600" s="372"/>
    </row>
    <row r="12601" ht="23.25">
      <c r="K12601" s="372"/>
    </row>
    <row r="12602" ht="23.25">
      <c r="K12602" s="372"/>
    </row>
    <row r="12603" ht="23.25">
      <c r="K12603" s="372"/>
    </row>
    <row r="12604" ht="23.25">
      <c r="K12604" s="372"/>
    </row>
    <row r="12605" ht="23.25">
      <c r="K12605" s="372"/>
    </row>
    <row r="12606" ht="23.25">
      <c r="K12606" s="372"/>
    </row>
    <row r="12607" ht="23.25">
      <c r="K12607" s="372"/>
    </row>
    <row r="12608" ht="23.25">
      <c r="K12608" s="372"/>
    </row>
    <row r="12609" ht="23.25">
      <c r="K12609" s="372"/>
    </row>
    <row r="12610" ht="23.25">
      <c r="K12610" s="372"/>
    </row>
    <row r="12611" ht="23.25">
      <c r="K12611" s="372"/>
    </row>
    <row r="12612" ht="23.25">
      <c r="K12612" s="372"/>
    </row>
    <row r="12613" ht="23.25">
      <c r="K12613" s="372"/>
    </row>
    <row r="12614" ht="23.25">
      <c r="K12614" s="372"/>
    </row>
    <row r="12615" ht="23.25">
      <c r="K12615" s="372"/>
    </row>
    <row r="12616" ht="23.25">
      <c r="K12616" s="372"/>
    </row>
    <row r="12617" ht="23.25">
      <c r="K12617" s="372"/>
    </row>
    <row r="12618" ht="23.25">
      <c r="K12618" s="372"/>
    </row>
    <row r="12619" ht="23.25">
      <c r="K12619" s="372"/>
    </row>
    <row r="12620" ht="23.25">
      <c r="K12620" s="372"/>
    </row>
    <row r="12621" ht="23.25">
      <c r="K12621" s="372"/>
    </row>
    <row r="12622" ht="23.25">
      <c r="K12622" s="372"/>
    </row>
    <row r="12623" ht="23.25">
      <c r="K12623" s="372"/>
    </row>
    <row r="12624" ht="23.25">
      <c r="K12624" s="372"/>
    </row>
    <row r="12625" ht="23.25">
      <c r="K12625" s="372"/>
    </row>
    <row r="12626" ht="23.25">
      <c r="K12626" s="372"/>
    </row>
    <row r="12627" ht="23.25">
      <c r="K12627" s="372"/>
    </row>
    <row r="12628" ht="23.25">
      <c r="K12628" s="372"/>
    </row>
    <row r="12629" ht="23.25">
      <c r="K12629" s="372"/>
    </row>
    <row r="12630" ht="23.25">
      <c r="K12630" s="372"/>
    </row>
    <row r="12631" ht="23.25">
      <c r="K12631" s="372"/>
    </row>
    <row r="12632" ht="23.25">
      <c r="K12632" s="372"/>
    </row>
    <row r="12633" ht="23.25">
      <c r="K12633" s="372"/>
    </row>
    <row r="12634" ht="23.25">
      <c r="K12634" s="372"/>
    </row>
    <row r="12635" ht="23.25">
      <c r="K12635" s="372"/>
    </row>
    <row r="12636" ht="23.25">
      <c r="K12636" s="372"/>
    </row>
    <row r="12637" ht="23.25">
      <c r="K12637" s="372"/>
    </row>
    <row r="12638" ht="23.25">
      <c r="K12638" s="372"/>
    </row>
    <row r="12639" ht="23.25">
      <c r="K12639" s="372"/>
    </row>
    <row r="12640" ht="23.25">
      <c r="K12640" s="372"/>
    </row>
    <row r="12641" ht="23.25">
      <c r="K12641" s="372"/>
    </row>
    <row r="12642" ht="23.25">
      <c r="K12642" s="372"/>
    </row>
    <row r="12643" ht="23.25">
      <c r="K12643" s="372"/>
    </row>
    <row r="12644" ht="23.25">
      <c r="K12644" s="372"/>
    </row>
    <row r="12645" ht="23.25">
      <c r="K12645" s="372"/>
    </row>
    <row r="12646" ht="23.25">
      <c r="K12646" s="372"/>
    </row>
    <row r="12647" ht="23.25">
      <c r="K12647" s="372"/>
    </row>
    <row r="12648" ht="23.25">
      <c r="K12648" s="372"/>
    </row>
    <row r="12649" ht="23.25">
      <c r="K12649" s="372"/>
    </row>
    <row r="12650" ht="23.25">
      <c r="K12650" s="372"/>
    </row>
    <row r="12651" ht="23.25">
      <c r="K12651" s="372"/>
    </row>
    <row r="12652" ht="23.25">
      <c r="K12652" s="372"/>
    </row>
    <row r="12653" ht="23.25">
      <c r="K12653" s="372"/>
    </row>
    <row r="12654" ht="23.25">
      <c r="K12654" s="372"/>
    </row>
    <row r="12655" ht="23.25">
      <c r="K12655" s="372"/>
    </row>
    <row r="12656" ht="23.25">
      <c r="K12656" s="372"/>
    </row>
    <row r="12657" ht="23.25">
      <c r="K12657" s="372"/>
    </row>
    <row r="12658" ht="23.25">
      <c r="K12658" s="372"/>
    </row>
    <row r="12659" ht="23.25">
      <c r="K12659" s="372"/>
    </row>
    <row r="12660" ht="23.25">
      <c r="K12660" s="372"/>
    </row>
    <row r="12661" ht="23.25">
      <c r="K12661" s="372"/>
    </row>
    <row r="12662" ht="23.25">
      <c r="K12662" s="372"/>
    </row>
    <row r="12663" ht="23.25">
      <c r="K12663" s="372"/>
    </row>
    <row r="12664" ht="23.25">
      <c r="K12664" s="372"/>
    </row>
    <row r="12665" ht="23.25">
      <c r="K12665" s="372"/>
    </row>
    <row r="12666" ht="23.25">
      <c r="K12666" s="372"/>
    </row>
    <row r="12667" ht="23.25">
      <c r="K12667" s="372"/>
    </row>
    <row r="12668" ht="23.25">
      <c r="K12668" s="372"/>
    </row>
    <row r="12669" ht="23.25">
      <c r="K12669" s="372"/>
    </row>
    <row r="12670" ht="23.25">
      <c r="K12670" s="372"/>
    </row>
    <row r="12671" ht="23.25">
      <c r="K12671" s="372"/>
    </row>
    <row r="12672" ht="23.25">
      <c r="K12672" s="372"/>
    </row>
    <row r="12673" ht="23.25">
      <c r="K12673" s="372"/>
    </row>
    <row r="12674" ht="23.25">
      <c r="K12674" s="372"/>
    </row>
    <row r="12675" ht="23.25">
      <c r="K12675" s="372"/>
    </row>
    <row r="12676" ht="23.25">
      <c r="K12676" s="372"/>
    </row>
    <row r="12677" ht="23.25">
      <c r="K12677" s="372"/>
    </row>
    <row r="12678" ht="23.25">
      <c r="K12678" s="372"/>
    </row>
    <row r="12679" ht="23.25">
      <c r="K12679" s="372"/>
    </row>
    <row r="12680" ht="23.25">
      <c r="K12680" s="372"/>
    </row>
    <row r="12681" ht="23.25">
      <c r="K12681" s="372"/>
    </row>
    <row r="12682" ht="23.25">
      <c r="K12682" s="372"/>
    </row>
    <row r="12683" ht="23.25">
      <c r="K12683" s="372"/>
    </row>
    <row r="12684" ht="23.25">
      <c r="K12684" s="372"/>
    </row>
    <row r="12685" ht="23.25">
      <c r="K12685" s="372"/>
    </row>
    <row r="12686" ht="23.25">
      <c r="K12686" s="372"/>
    </row>
    <row r="12687" ht="23.25">
      <c r="K12687" s="372"/>
    </row>
    <row r="12688" ht="23.25">
      <c r="K12688" s="372"/>
    </row>
    <row r="12689" ht="23.25">
      <c r="K12689" s="372"/>
    </row>
    <row r="12690" ht="23.25">
      <c r="K12690" s="372"/>
    </row>
    <row r="12691" ht="23.25">
      <c r="K12691" s="372"/>
    </row>
    <row r="12692" ht="23.25">
      <c r="K12692" s="372"/>
    </row>
    <row r="12693" ht="23.25">
      <c r="K12693" s="372"/>
    </row>
    <row r="12694" ht="23.25">
      <c r="K12694" s="372"/>
    </row>
    <row r="12695" ht="23.25">
      <c r="K12695" s="372"/>
    </row>
    <row r="12696" ht="23.25">
      <c r="K12696" s="372"/>
    </row>
    <row r="12697" ht="23.25">
      <c r="K12697" s="372"/>
    </row>
    <row r="12698" ht="23.25">
      <c r="K12698" s="372"/>
    </row>
    <row r="12699" ht="23.25">
      <c r="K12699" s="372"/>
    </row>
    <row r="12700" ht="23.25">
      <c r="K12700" s="372"/>
    </row>
    <row r="12701" ht="23.25">
      <c r="K12701" s="372"/>
    </row>
    <row r="12702" ht="23.25">
      <c r="K12702" s="372"/>
    </row>
    <row r="12703" ht="23.25">
      <c r="K12703" s="372"/>
    </row>
    <row r="12704" ht="23.25">
      <c r="K12704" s="372"/>
    </row>
    <row r="12705" ht="23.25">
      <c r="K12705" s="372"/>
    </row>
    <row r="12706" ht="23.25">
      <c r="K12706" s="372"/>
    </row>
    <row r="12707" ht="23.25">
      <c r="K12707" s="372"/>
    </row>
    <row r="12708" ht="23.25">
      <c r="K12708" s="372"/>
    </row>
    <row r="12709" ht="23.25">
      <c r="K12709" s="372"/>
    </row>
    <row r="12710" ht="23.25">
      <c r="K12710" s="372"/>
    </row>
    <row r="12711" ht="23.25">
      <c r="K12711" s="372"/>
    </row>
    <row r="12712" ht="23.25">
      <c r="K12712" s="372"/>
    </row>
    <row r="12713" ht="23.25">
      <c r="K12713" s="372"/>
    </row>
    <row r="12714" ht="23.25">
      <c r="K12714" s="372"/>
    </row>
    <row r="12715" ht="23.25">
      <c r="K12715" s="372"/>
    </row>
    <row r="12716" ht="23.25">
      <c r="K12716" s="372"/>
    </row>
    <row r="12717" ht="23.25">
      <c r="K12717" s="372"/>
    </row>
    <row r="12718" ht="23.25">
      <c r="K12718" s="372"/>
    </row>
    <row r="12719" ht="23.25">
      <c r="K12719" s="372"/>
    </row>
    <row r="12720" ht="23.25">
      <c r="K12720" s="372"/>
    </row>
    <row r="12721" ht="23.25">
      <c r="K12721" s="372"/>
    </row>
    <row r="12722" ht="23.25">
      <c r="K12722" s="372"/>
    </row>
    <row r="12723" ht="23.25">
      <c r="K12723" s="372"/>
    </row>
    <row r="12724" ht="23.25">
      <c r="K12724" s="372"/>
    </row>
    <row r="12725" ht="23.25">
      <c r="K12725" s="372"/>
    </row>
    <row r="12726" ht="23.25">
      <c r="K12726" s="372"/>
    </row>
    <row r="12727" ht="23.25">
      <c r="K12727" s="372"/>
    </row>
    <row r="12728" ht="23.25">
      <c r="K12728" s="372"/>
    </row>
    <row r="12729" ht="23.25">
      <c r="K12729" s="372"/>
    </row>
    <row r="12730" ht="23.25">
      <c r="K12730" s="372"/>
    </row>
    <row r="12731" ht="23.25">
      <c r="K12731" s="372"/>
    </row>
    <row r="12732" ht="23.25">
      <c r="K12732" s="372"/>
    </row>
    <row r="12733" ht="23.25">
      <c r="K12733" s="372"/>
    </row>
    <row r="12734" ht="23.25">
      <c r="K12734" s="372"/>
    </row>
    <row r="12735" ht="23.25">
      <c r="K12735" s="372"/>
    </row>
    <row r="12736" ht="23.25">
      <c r="K12736" s="372"/>
    </row>
    <row r="12737" ht="23.25">
      <c r="K12737" s="372"/>
    </row>
    <row r="12738" ht="23.25">
      <c r="K12738" s="372"/>
    </row>
    <row r="12739" ht="23.25">
      <c r="K12739" s="372"/>
    </row>
    <row r="12740" ht="23.25">
      <c r="K12740" s="372"/>
    </row>
    <row r="12741" ht="23.25">
      <c r="K12741" s="372"/>
    </row>
    <row r="12742" ht="23.25">
      <c r="K12742" s="372"/>
    </row>
    <row r="12743" ht="23.25">
      <c r="K12743" s="372"/>
    </row>
    <row r="12744" ht="23.25">
      <c r="K12744" s="372"/>
    </row>
    <row r="12745" ht="23.25">
      <c r="K12745" s="372"/>
    </row>
    <row r="12746" ht="23.25">
      <c r="K12746" s="372"/>
    </row>
    <row r="12747" ht="23.25">
      <c r="K12747" s="372"/>
    </row>
    <row r="12748" ht="23.25">
      <c r="K12748" s="372"/>
    </row>
    <row r="12749" ht="23.25">
      <c r="K12749" s="372"/>
    </row>
    <row r="12750" ht="23.25">
      <c r="K12750" s="372"/>
    </row>
    <row r="12751" ht="23.25">
      <c r="K12751" s="372"/>
    </row>
    <row r="12752" ht="23.25">
      <c r="K12752" s="372"/>
    </row>
    <row r="12753" ht="23.25">
      <c r="K12753" s="372"/>
    </row>
    <row r="12754" ht="23.25">
      <c r="K12754" s="372"/>
    </row>
    <row r="12755" ht="23.25">
      <c r="K12755" s="372"/>
    </row>
    <row r="12756" ht="23.25">
      <c r="K12756" s="372"/>
    </row>
    <row r="12757" ht="23.25">
      <c r="K12757" s="372"/>
    </row>
    <row r="12758" ht="23.25">
      <c r="K12758" s="372"/>
    </row>
    <row r="12759" ht="23.25">
      <c r="K12759" s="372"/>
    </row>
    <row r="12760" ht="23.25">
      <c r="K12760" s="372"/>
    </row>
    <row r="12761" ht="23.25">
      <c r="K12761" s="372"/>
    </row>
    <row r="12762" ht="23.25">
      <c r="K12762" s="372"/>
    </row>
    <row r="12763" ht="23.25">
      <c r="K12763" s="372"/>
    </row>
    <row r="12764" ht="23.25">
      <c r="K12764" s="372"/>
    </row>
    <row r="12765" ht="23.25">
      <c r="K12765" s="372"/>
    </row>
    <row r="12766" ht="23.25">
      <c r="K12766" s="372"/>
    </row>
    <row r="12767" ht="23.25">
      <c r="K12767" s="372"/>
    </row>
    <row r="12768" ht="23.25">
      <c r="K12768" s="372"/>
    </row>
    <row r="12769" ht="23.25">
      <c r="K12769" s="372"/>
    </row>
    <row r="12770" ht="23.25">
      <c r="K12770" s="372"/>
    </row>
    <row r="12771" ht="23.25">
      <c r="K12771" s="372"/>
    </row>
    <row r="12772" ht="23.25">
      <c r="K12772" s="372"/>
    </row>
    <row r="12773" ht="23.25">
      <c r="K12773" s="372"/>
    </row>
    <row r="12774" ht="23.25">
      <c r="K12774" s="372"/>
    </row>
    <row r="12775" ht="23.25">
      <c r="K12775" s="372"/>
    </row>
    <row r="12776" ht="23.25">
      <c r="K12776" s="372"/>
    </row>
    <row r="12777" ht="23.25">
      <c r="K12777" s="372"/>
    </row>
    <row r="12778" ht="23.25">
      <c r="K12778" s="372"/>
    </row>
    <row r="12779" ht="23.25">
      <c r="K12779" s="372"/>
    </row>
    <row r="12780" ht="23.25">
      <c r="K12780" s="372"/>
    </row>
    <row r="12781" ht="23.25">
      <c r="K12781" s="372"/>
    </row>
    <row r="12782" ht="23.25">
      <c r="K12782" s="372"/>
    </row>
    <row r="12783" ht="23.25">
      <c r="K12783" s="372"/>
    </row>
    <row r="12784" ht="23.25">
      <c r="K12784" s="372"/>
    </row>
    <row r="12785" ht="23.25">
      <c r="K12785" s="372"/>
    </row>
    <row r="12786" ht="23.25">
      <c r="K12786" s="372"/>
    </row>
    <row r="12787" ht="23.25">
      <c r="K12787" s="372"/>
    </row>
    <row r="12788" ht="23.25">
      <c r="K12788" s="372"/>
    </row>
    <row r="12789" ht="23.25">
      <c r="K12789" s="372"/>
    </row>
    <row r="12790" ht="23.25">
      <c r="K12790" s="372"/>
    </row>
    <row r="12791" ht="23.25">
      <c r="K12791" s="372"/>
    </row>
    <row r="12792" ht="23.25">
      <c r="K12792" s="372"/>
    </row>
    <row r="12793" ht="23.25">
      <c r="K12793" s="372"/>
    </row>
    <row r="12794" ht="23.25">
      <c r="K12794" s="372"/>
    </row>
    <row r="12795" ht="23.25">
      <c r="K12795" s="372"/>
    </row>
    <row r="12796" ht="23.25">
      <c r="K12796" s="372"/>
    </row>
    <row r="12797" ht="23.25">
      <c r="K12797" s="372"/>
    </row>
    <row r="12798" ht="23.25">
      <c r="K12798" s="372"/>
    </row>
    <row r="12799" ht="23.25">
      <c r="K12799" s="372"/>
    </row>
    <row r="12800" ht="23.25">
      <c r="K12800" s="372"/>
    </row>
    <row r="12801" ht="23.25">
      <c r="K12801" s="372"/>
    </row>
    <row r="12802" ht="23.25">
      <c r="K12802" s="372"/>
    </row>
    <row r="12803" ht="23.25">
      <c r="K12803" s="372"/>
    </row>
    <row r="12804" ht="23.25">
      <c r="K12804" s="372"/>
    </row>
    <row r="12805" ht="23.25">
      <c r="K12805" s="372"/>
    </row>
    <row r="12806" ht="23.25">
      <c r="K12806" s="372"/>
    </row>
    <row r="12807" ht="23.25">
      <c r="K12807" s="372"/>
    </row>
    <row r="12808" ht="23.25">
      <c r="K12808" s="372"/>
    </row>
    <row r="12809" ht="23.25">
      <c r="K12809" s="372"/>
    </row>
    <row r="12810" ht="23.25">
      <c r="K12810" s="372"/>
    </row>
    <row r="12811" ht="23.25">
      <c r="K12811" s="372"/>
    </row>
    <row r="12812" ht="23.25">
      <c r="K12812" s="372"/>
    </row>
    <row r="12813" ht="23.25">
      <c r="K12813" s="372"/>
    </row>
    <row r="12814" ht="23.25">
      <c r="K12814" s="372"/>
    </row>
    <row r="12815" ht="23.25">
      <c r="K12815" s="372"/>
    </row>
    <row r="12816" ht="23.25">
      <c r="K12816" s="372"/>
    </row>
    <row r="12817" ht="23.25">
      <c r="K12817" s="372"/>
    </row>
    <row r="12818" ht="23.25">
      <c r="K12818" s="372"/>
    </row>
    <row r="12819" ht="23.25">
      <c r="K12819" s="372"/>
    </row>
    <row r="12820" ht="23.25">
      <c r="K12820" s="372"/>
    </row>
    <row r="12821" ht="23.25">
      <c r="K12821" s="372"/>
    </row>
    <row r="12822" ht="23.25">
      <c r="K12822" s="372"/>
    </row>
    <row r="12823" ht="23.25">
      <c r="K12823" s="372"/>
    </row>
    <row r="12824" ht="23.25">
      <c r="K12824" s="372"/>
    </row>
    <row r="12825" ht="23.25">
      <c r="K12825" s="372"/>
    </row>
    <row r="12826" ht="23.25">
      <c r="K12826" s="372"/>
    </row>
    <row r="12827" ht="23.25">
      <c r="K12827" s="372"/>
    </row>
    <row r="12828" ht="23.25">
      <c r="K12828" s="372"/>
    </row>
    <row r="12829" ht="23.25">
      <c r="K12829" s="372"/>
    </row>
    <row r="12830" ht="23.25">
      <c r="K12830" s="372"/>
    </row>
    <row r="12831" ht="23.25">
      <c r="K12831" s="372"/>
    </row>
    <row r="12832" ht="23.25">
      <c r="K12832" s="372"/>
    </row>
    <row r="12833" ht="23.25">
      <c r="K12833" s="372"/>
    </row>
    <row r="12834" ht="23.25">
      <c r="K12834" s="372"/>
    </row>
    <row r="12835" ht="23.25">
      <c r="K12835" s="372"/>
    </row>
    <row r="12836" ht="23.25">
      <c r="K12836" s="372"/>
    </row>
    <row r="12837" ht="23.25">
      <c r="K12837" s="372"/>
    </row>
    <row r="12838" ht="23.25">
      <c r="K12838" s="372"/>
    </row>
    <row r="12839" ht="23.25">
      <c r="K12839" s="372"/>
    </row>
    <row r="12840" ht="23.25">
      <c r="K12840" s="372"/>
    </row>
    <row r="12841" ht="23.25">
      <c r="K12841" s="372"/>
    </row>
    <row r="12842" ht="23.25">
      <c r="K12842" s="372"/>
    </row>
    <row r="12843" ht="23.25">
      <c r="K12843" s="372"/>
    </row>
    <row r="12844" ht="23.25">
      <c r="K12844" s="372"/>
    </row>
    <row r="12845" ht="23.25">
      <c r="K12845" s="372"/>
    </row>
    <row r="12846" ht="23.25">
      <c r="K12846" s="372"/>
    </row>
    <row r="12847" ht="23.25">
      <c r="K12847" s="372"/>
    </row>
    <row r="12848" ht="23.25">
      <c r="K12848" s="372"/>
    </row>
    <row r="12849" ht="23.25">
      <c r="K12849" s="372"/>
    </row>
    <row r="12850" ht="23.25">
      <c r="K12850" s="372"/>
    </row>
    <row r="12851" ht="23.25">
      <c r="K12851" s="372"/>
    </row>
    <row r="12852" ht="23.25">
      <c r="K12852" s="372"/>
    </row>
    <row r="12853" ht="23.25">
      <c r="K12853" s="372"/>
    </row>
    <row r="12854" ht="23.25">
      <c r="K12854" s="372"/>
    </row>
    <row r="12855" ht="23.25">
      <c r="K12855" s="372"/>
    </row>
    <row r="12856" ht="23.25">
      <c r="K12856" s="372"/>
    </row>
    <row r="12857" ht="23.25">
      <c r="K12857" s="372"/>
    </row>
    <row r="12858" ht="23.25">
      <c r="K12858" s="372"/>
    </row>
    <row r="12859" ht="23.25">
      <c r="K12859" s="372"/>
    </row>
    <row r="12860" ht="23.25">
      <c r="K12860" s="372"/>
    </row>
    <row r="12861" ht="23.25">
      <c r="K12861" s="372"/>
    </row>
    <row r="12862" ht="23.25">
      <c r="K12862" s="372"/>
    </row>
    <row r="12863" ht="23.25">
      <c r="K12863" s="372"/>
    </row>
    <row r="12864" ht="23.25">
      <c r="K12864" s="372"/>
    </row>
    <row r="12865" ht="23.25">
      <c r="K12865" s="372"/>
    </row>
    <row r="12866" ht="23.25">
      <c r="K12866" s="372"/>
    </row>
    <row r="12867" ht="23.25">
      <c r="K12867" s="372"/>
    </row>
    <row r="12868" ht="23.25">
      <c r="K12868" s="372"/>
    </row>
    <row r="12869" ht="23.25">
      <c r="K12869" s="372"/>
    </row>
    <row r="12870" ht="23.25">
      <c r="K12870" s="372"/>
    </row>
    <row r="12871" ht="23.25">
      <c r="K12871" s="372"/>
    </row>
    <row r="12872" ht="23.25">
      <c r="K12872" s="372"/>
    </row>
    <row r="12873" ht="23.25">
      <c r="K12873" s="372"/>
    </row>
    <row r="12874" ht="23.25">
      <c r="K12874" s="372"/>
    </row>
    <row r="12875" ht="23.25">
      <c r="K12875" s="372"/>
    </row>
    <row r="12876" ht="23.25">
      <c r="K12876" s="372"/>
    </row>
    <row r="12877" ht="23.25">
      <c r="K12877" s="372"/>
    </row>
    <row r="12878" ht="23.25">
      <c r="K12878" s="372"/>
    </row>
    <row r="12879" ht="23.25">
      <c r="K12879" s="372"/>
    </row>
    <row r="12880" ht="23.25">
      <c r="K12880" s="372"/>
    </row>
    <row r="12881" ht="23.25">
      <c r="K12881" s="372"/>
    </row>
    <row r="12882" ht="23.25">
      <c r="K12882" s="372"/>
    </row>
    <row r="12883" ht="23.25">
      <c r="K12883" s="372"/>
    </row>
    <row r="12884" ht="23.25">
      <c r="K12884" s="372"/>
    </row>
    <row r="12885" ht="23.25">
      <c r="K12885" s="372"/>
    </row>
    <row r="12886" ht="23.25">
      <c r="K12886" s="372"/>
    </row>
    <row r="12887" ht="23.25">
      <c r="K12887" s="372"/>
    </row>
    <row r="12888" ht="23.25">
      <c r="K12888" s="372"/>
    </row>
    <row r="12889" ht="23.25">
      <c r="K12889" s="372"/>
    </row>
    <row r="12890" ht="23.25">
      <c r="K12890" s="372"/>
    </row>
    <row r="12891" ht="23.25">
      <c r="K12891" s="372"/>
    </row>
    <row r="12892" ht="23.25">
      <c r="K12892" s="372"/>
    </row>
    <row r="12893" ht="23.25">
      <c r="K12893" s="372"/>
    </row>
    <row r="12894" ht="23.25">
      <c r="K12894" s="372"/>
    </row>
    <row r="12895" ht="23.25">
      <c r="K12895" s="372"/>
    </row>
    <row r="12896" ht="23.25">
      <c r="K12896" s="372"/>
    </row>
    <row r="12897" ht="23.25">
      <c r="K12897" s="372"/>
    </row>
    <row r="12898" ht="23.25">
      <c r="K12898" s="372"/>
    </row>
    <row r="12899" ht="23.25">
      <c r="K12899" s="372"/>
    </row>
    <row r="12900" ht="23.25">
      <c r="K12900" s="372"/>
    </row>
    <row r="12901" ht="23.25">
      <c r="K12901" s="372"/>
    </row>
    <row r="12902" ht="23.25">
      <c r="K12902" s="372"/>
    </row>
    <row r="12903" ht="23.25">
      <c r="K12903" s="372"/>
    </row>
    <row r="12904" ht="23.25">
      <c r="K12904" s="372"/>
    </row>
    <row r="12905" ht="23.25">
      <c r="K12905" s="372"/>
    </row>
    <row r="12906" ht="23.25">
      <c r="K12906" s="372"/>
    </row>
    <row r="12907" ht="23.25">
      <c r="K12907" s="372"/>
    </row>
    <row r="12908" ht="23.25">
      <c r="K12908" s="372"/>
    </row>
    <row r="12909" ht="23.25">
      <c r="K12909" s="372"/>
    </row>
    <row r="12910" ht="23.25">
      <c r="K12910" s="372"/>
    </row>
    <row r="12911" ht="23.25">
      <c r="K12911" s="372"/>
    </row>
    <row r="12912" ht="23.25">
      <c r="K12912" s="372"/>
    </row>
    <row r="12913" ht="23.25">
      <c r="K12913" s="372"/>
    </row>
    <row r="12914" ht="23.25">
      <c r="K12914" s="372"/>
    </row>
    <row r="12915" ht="23.25">
      <c r="K12915" s="372"/>
    </row>
    <row r="12916" ht="23.25">
      <c r="K12916" s="372"/>
    </row>
    <row r="12917" ht="23.25">
      <c r="K12917" s="372"/>
    </row>
    <row r="12918" ht="23.25">
      <c r="K12918" s="372"/>
    </row>
    <row r="12919" ht="23.25">
      <c r="K12919" s="372"/>
    </row>
    <row r="12920" ht="23.25">
      <c r="K12920" s="372"/>
    </row>
    <row r="12921" ht="23.25">
      <c r="K12921" s="372"/>
    </row>
    <row r="12922" ht="23.25">
      <c r="K12922" s="372"/>
    </row>
    <row r="12923" ht="23.25">
      <c r="K12923" s="372"/>
    </row>
    <row r="12924" ht="23.25">
      <c r="K12924" s="372"/>
    </row>
    <row r="12925" ht="23.25">
      <c r="K12925" s="372"/>
    </row>
    <row r="12926" ht="23.25">
      <c r="K12926" s="372"/>
    </row>
    <row r="12927" ht="23.25">
      <c r="K12927" s="372"/>
    </row>
    <row r="12928" ht="23.25">
      <c r="K12928" s="372"/>
    </row>
    <row r="12929" ht="23.25">
      <c r="K12929" s="372"/>
    </row>
    <row r="12930" ht="23.25">
      <c r="K12930" s="372"/>
    </row>
    <row r="12931" ht="23.25">
      <c r="K12931" s="372"/>
    </row>
    <row r="12932" ht="23.25">
      <c r="K12932" s="372"/>
    </row>
    <row r="12933" ht="23.25">
      <c r="K12933" s="372"/>
    </row>
    <row r="12934" ht="23.25">
      <c r="K12934" s="372"/>
    </row>
    <row r="12935" ht="23.25">
      <c r="K12935" s="372"/>
    </row>
    <row r="12936" ht="23.25">
      <c r="K12936" s="372"/>
    </row>
    <row r="12937" ht="23.25">
      <c r="K12937" s="372"/>
    </row>
    <row r="12938" ht="23.25">
      <c r="K12938" s="372"/>
    </row>
    <row r="12939" ht="23.25">
      <c r="K12939" s="372"/>
    </row>
    <row r="12940" ht="23.25">
      <c r="K12940" s="372"/>
    </row>
    <row r="12941" ht="23.25">
      <c r="K12941" s="372"/>
    </row>
    <row r="12942" ht="23.25">
      <c r="K12942" s="372"/>
    </row>
    <row r="12943" ht="23.25">
      <c r="K12943" s="372"/>
    </row>
    <row r="12944" ht="23.25">
      <c r="K12944" s="372"/>
    </row>
    <row r="12945" ht="23.25">
      <c r="K12945" s="372"/>
    </row>
    <row r="12946" ht="23.25">
      <c r="K12946" s="372"/>
    </row>
    <row r="12947" ht="23.25">
      <c r="K12947" s="372"/>
    </row>
    <row r="12948" ht="23.25">
      <c r="K12948" s="372"/>
    </row>
    <row r="12949" ht="23.25">
      <c r="K12949" s="372"/>
    </row>
    <row r="12950" ht="23.25">
      <c r="K12950" s="372"/>
    </row>
    <row r="12951" ht="23.25">
      <c r="K12951" s="372"/>
    </row>
    <row r="12952" ht="23.25">
      <c r="K12952" s="372"/>
    </row>
    <row r="12953" ht="23.25">
      <c r="K12953" s="372"/>
    </row>
    <row r="12954" ht="23.25">
      <c r="K12954" s="372"/>
    </row>
    <row r="12955" ht="23.25">
      <c r="K12955" s="372"/>
    </row>
    <row r="12956" ht="23.25">
      <c r="K12956" s="372"/>
    </row>
    <row r="12957" ht="23.25">
      <c r="K12957" s="372"/>
    </row>
    <row r="12958" ht="23.25">
      <c r="K12958" s="372"/>
    </row>
    <row r="12959" ht="23.25">
      <c r="K12959" s="372"/>
    </row>
    <row r="12960" ht="23.25">
      <c r="K12960" s="372"/>
    </row>
    <row r="12961" ht="23.25">
      <c r="K12961" s="372"/>
    </row>
    <row r="12962" ht="23.25">
      <c r="K12962" s="372"/>
    </row>
    <row r="12963" ht="23.25">
      <c r="K12963" s="372"/>
    </row>
    <row r="12964" ht="23.25">
      <c r="K12964" s="372"/>
    </row>
    <row r="12965" ht="23.25">
      <c r="K12965" s="372"/>
    </row>
    <row r="12966" ht="23.25">
      <c r="K12966" s="372"/>
    </row>
    <row r="12967" ht="23.25">
      <c r="K12967" s="372"/>
    </row>
    <row r="12968" ht="23.25">
      <c r="K12968" s="372"/>
    </row>
    <row r="12969" ht="23.25">
      <c r="K12969" s="372"/>
    </row>
    <row r="12970" ht="23.25">
      <c r="K12970" s="372"/>
    </row>
    <row r="12971" ht="23.25">
      <c r="K12971" s="372"/>
    </row>
    <row r="12972" ht="23.25">
      <c r="K12972" s="372"/>
    </row>
    <row r="12973" ht="23.25">
      <c r="K12973" s="372"/>
    </row>
    <row r="12974" ht="23.25">
      <c r="K12974" s="372"/>
    </row>
  </sheetData>
  <sheetProtection password="DB2F" sheet="1"/>
  <mergeCells count="88">
    <mergeCell ref="D403:H403"/>
    <mergeCell ref="D179:H179"/>
    <mergeCell ref="D230:H230"/>
    <mergeCell ref="D250:H250"/>
    <mergeCell ref="D290:H290"/>
    <mergeCell ref="D315:H315"/>
    <mergeCell ref="E319:G319"/>
    <mergeCell ref="E64:I64"/>
    <mergeCell ref="E65:I65"/>
    <mergeCell ref="B3:L3"/>
    <mergeCell ref="B4:L4"/>
    <mergeCell ref="B5:C5"/>
    <mergeCell ref="D5:E5"/>
    <mergeCell ref="K5:L5"/>
    <mergeCell ref="B6:C6"/>
    <mergeCell ref="K6:L20"/>
    <mergeCell ref="D20:H20"/>
    <mergeCell ref="B21:K21"/>
    <mergeCell ref="L21:L22"/>
    <mergeCell ref="B22:K22"/>
    <mergeCell ref="D19:E19"/>
    <mergeCell ref="D23:E23"/>
    <mergeCell ref="K23:L23"/>
    <mergeCell ref="K24:L37"/>
    <mergeCell ref="D34:E34"/>
    <mergeCell ref="D35:E35"/>
    <mergeCell ref="D36:E36"/>
    <mergeCell ref="D37:H37"/>
    <mergeCell ref="K38:L39"/>
    <mergeCell ref="D40:E40"/>
    <mergeCell ref="K40:L40"/>
    <mergeCell ref="K41:L52"/>
    <mergeCell ref="D49:E49"/>
    <mergeCell ref="D50:E50"/>
    <mergeCell ref="D51:E51"/>
    <mergeCell ref="D52:H52"/>
    <mergeCell ref="K55:L55"/>
    <mergeCell ref="K56:L57"/>
    <mergeCell ref="K60:L60"/>
    <mergeCell ref="K61:L61"/>
    <mergeCell ref="K64:L64"/>
    <mergeCell ref="K65:L65"/>
    <mergeCell ref="I67:L67"/>
    <mergeCell ref="K68:L68"/>
    <mergeCell ref="K69:L76"/>
    <mergeCell ref="E71:H71"/>
    <mergeCell ref="K82:L82"/>
    <mergeCell ref="K83:L94"/>
    <mergeCell ref="D94:H94"/>
    <mergeCell ref="K97:L97"/>
    <mergeCell ref="K98:L147"/>
    <mergeCell ref="D147:H147"/>
    <mergeCell ref="K149:L149"/>
    <mergeCell ref="K150:L155"/>
    <mergeCell ref="K158:L158"/>
    <mergeCell ref="K159:L179"/>
    <mergeCell ref="K182:L182"/>
    <mergeCell ref="K183:L220"/>
    <mergeCell ref="K223:L223"/>
    <mergeCell ref="K224:L230"/>
    <mergeCell ref="K232:L232"/>
    <mergeCell ref="K237:L250"/>
    <mergeCell ref="K253:L253"/>
    <mergeCell ref="K254:L254"/>
    <mergeCell ref="K257:L257"/>
    <mergeCell ref="K320:L322"/>
    <mergeCell ref="K325:L325"/>
    <mergeCell ref="K258:L265"/>
    <mergeCell ref="C413:I413"/>
    <mergeCell ref="D308:H308"/>
    <mergeCell ref="K311:L311"/>
    <mergeCell ref="K312:L315"/>
    <mergeCell ref="K319:L319"/>
    <mergeCell ref="K270:L270"/>
    <mergeCell ref="K271:L290"/>
    <mergeCell ref="K293:L293"/>
    <mergeCell ref="K294:L308"/>
    <mergeCell ref="E320:G320"/>
    <mergeCell ref="D1:I1"/>
    <mergeCell ref="K1:L1"/>
    <mergeCell ref="K2:L2"/>
    <mergeCell ref="B2:I2"/>
    <mergeCell ref="C411:I411"/>
    <mergeCell ref="C412:I412"/>
    <mergeCell ref="E321:G321"/>
    <mergeCell ref="K326:L333"/>
    <mergeCell ref="K233:L233"/>
    <mergeCell ref="K236:L236"/>
  </mergeCells>
  <printOptions horizontalCentered="1"/>
  <pageMargins left="0.3937007874015748" right="0.3937007874015748" top="0.7874015748031497" bottom="0.5905511811023623" header="0.31496062992125984" footer="0.31496062992125984"/>
  <pageSetup fitToHeight="12" horizontalDpi="600" verticalDpi="600" orientation="landscape" paperSize="9" scale="39" r:id="rId1"/>
  <rowBreaks count="10" manualBreakCount="10">
    <brk id="38" max="255" man="1"/>
    <brk id="78" max="255" man="1"/>
    <brk id="109" max="255" man="1"/>
    <brk id="148" max="255" man="1"/>
    <brk id="180" max="255" man="1"/>
    <brk id="220" max="255" man="1"/>
    <brk id="251" max="255" man="1"/>
    <brk id="291" max="255" man="1"/>
    <brk id="333" max="255" man="1"/>
    <brk id="3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LCR (ฉบับ มิ.ย. 58) Solo</dc:title>
  <dc:subject/>
  <dc:creator>Tar</dc:creator>
  <cp:keywords/>
  <dc:description/>
  <cp:lastModifiedBy>BOT</cp:lastModifiedBy>
  <cp:lastPrinted>2015-07-02T07:11:44Z</cp:lastPrinted>
  <dcterms:created xsi:type="dcterms:W3CDTF">2014-01-28T05:41:23Z</dcterms:created>
  <dcterms:modified xsi:type="dcterms:W3CDTF">2015-07-03T03:48:23Z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gtw">
    <vt:lpwstr>1</vt:lpwstr>
  </property>
  <property fmtid="{D5CDD505-2E9C-101B-9397-08002B2CF9AE}" pid="3" name="eiqe">
    <vt:lpwstr>แบบรายงาน LCR (ฉบับ มิ.ย. 58) Solo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300.000000000000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ne6h">
    <vt:lpwstr>ข้อมูลความเสี่ยงด้านสภาพคล่อง</vt:lpwstr>
  </property>
  <property fmtid="{D5CDD505-2E9C-101B-9397-08002B2CF9AE}" pid="13" name="qeur">
    <vt:lpwstr>แบบรายงาน LCR (ฉบับ มิ.ย. 2558) Solo</vt:lpwstr>
  </property>
  <property fmtid="{D5CDD505-2E9C-101B-9397-08002B2CF9AE}" pid="14" name="uhtx">
    <vt:lpwstr>แบบรายงาน</vt:lpwstr>
  </property>
  <property fmtid="{D5CDD505-2E9C-101B-9397-08002B2CF9AE}" pid="15" name="a3h0">
    <vt:lpwstr>10</vt:lpwstr>
  </property>
</Properties>
</file>