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fileserv\ฝบข\DMD\Statistics and Information Systems Department\2.1.1 Data Management Systems Team 1-2\FI\PLR\2 PLR รายจังหวัด\Template\Program\"/>
    </mc:Choice>
  </mc:AlternateContent>
  <bookViews>
    <workbookView xWindow="0" yWindow="0" windowWidth="23040" windowHeight="9195" tabRatio="830" firstSheet="1" activeTab="1"/>
  </bookViews>
  <sheets>
    <sheet name="Rule" sheetId="1" state="hidden" r:id="rId1"/>
    <sheet name="อ่านก่อนใช้" sheetId="2" r:id="rId2"/>
    <sheet name="ผู้ส่งข้อมูล" sheetId="3" r:id="rId3"/>
    <sheet name="1. Unsecured PLR for others" sheetId="4" r:id="rId4"/>
    <sheet name="2. Unsecured PLR for occupation" sheetId="5" r:id="rId5"/>
    <sheet name="3. Title Loan" sheetId="6" r:id="rId6"/>
    <sheet name="ตัวอย่างการกรอกข้อมูลรายจังหวัด" sheetId="7" r:id="rId7"/>
  </sheets>
  <externalReferences>
    <externalReference r:id="rId8"/>
  </externalReferences>
  <definedNames>
    <definedName name="_04_FTA" localSheetId="6">#REF!</definedName>
    <definedName name="_04_FTA">#REF!</definedName>
    <definedName name="_2_DAR" localSheetId="6">#REF!</definedName>
    <definedName name="_2_DAR">#REF!</definedName>
    <definedName name="_4_FTA" localSheetId="6">#REF!</definedName>
    <definedName name="_4_FTA">#REF!</definedName>
    <definedName name="dCompany" localSheetId="6">#REF!</definedName>
    <definedName name="dCompany">#REF!</definedName>
    <definedName name="dCompanyCode" localSheetId="6">#REF!</definedName>
    <definedName name="dCompanyCode">#REF!</definedName>
    <definedName name="dMonth" localSheetId="6">#REF!</definedName>
    <definedName name="dMonth" localSheetId="1">'[1]1. Unsecured PLR for others'!#REF!</definedName>
    <definedName name="dMonth">#REF!</definedName>
    <definedName name="dYear" localSheetId="6">#REF!</definedName>
    <definedName name="dYear" localSheetId="1">'[1]1. Unsecured PLR for others'!#REF!</definedName>
    <definedName name="dYear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2" i="7" l="1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C23" i="7"/>
  <c r="C24" i="7" s="1"/>
  <c r="B23" i="7"/>
  <c r="B24" i="7" s="1"/>
  <c r="B25" i="7" s="1"/>
  <c r="B26" i="7" s="1"/>
  <c r="B27" i="7" s="1"/>
  <c r="B28" i="7" s="1"/>
  <c r="B29" i="7" s="1"/>
  <c r="B30" i="7" s="1"/>
  <c r="B31" i="7" s="1"/>
  <c r="A23" i="7"/>
  <c r="A24" i="7" s="1"/>
  <c r="A25" i="7" s="1"/>
  <c r="A26" i="7" s="1"/>
  <c r="A27" i="7" s="1"/>
  <c r="A28" i="7" s="1"/>
  <c r="A29" i="7" s="1"/>
  <c r="A30" i="7" s="1"/>
  <c r="A31" i="7" s="1"/>
  <c r="A32" i="7" s="1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C12" i="7"/>
  <c r="C13" i="7" s="1"/>
  <c r="B12" i="7"/>
  <c r="B13" i="7" s="1"/>
  <c r="B14" i="7" s="1"/>
  <c r="B15" i="7" s="1"/>
  <c r="B16" i="7" s="1"/>
  <c r="B17" i="7" s="1"/>
  <c r="B18" i="7" s="1"/>
  <c r="B19" i="7" s="1"/>
  <c r="B20" i="7" s="1"/>
  <c r="A12" i="7"/>
  <c r="A13" i="7" s="1"/>
  <c r="A14" i="7" s="1"/>
  <c r="A15" i="7" s="1"/>
  <c r="A16" i="7" s="1"/>
  <c r="A17" i="7" s="1"/>
  <c r="A18" i="7" s="1"/>
  <c r="A19" i="7" s="1"/>
  <c r="A20" i="7" s="1"/>
  <c r="A21" i="7" s="1"/>
  <c r="C25" i="7" l="1"/>
  <c r="C26" i="7" s="1"/>
  <c r="C27" i="7" s="1"/>
  <c r="C28" i="7" s="1"/>
  <c r="C29" i="7" s="1"/>
  <c r="C30" i="7" s="1"/>
  <c r="C31" i="7" s="1"/>
  <c r="C14" i="7"/>
  <c r="C15" i="7" s="1"/>
  <c r="C16" i="7" s="1"/>
  <c r="C17" i="7" s="1"/>
  <c r="C18" i="7" s="1"/>
  <c r="C19" i="7" s="1"/>
  <c r="C20" i="7" s="1"/>
  <c r="B32" i="7"/>
  <c r="B21" i="7"/>
  <c r="C32" i="7" l="1"/>
  <c r="C21" i="7"/>
  <c r="I88" i="6" l="1"/>
  <c r="H88" i="6"/>
  <c r="I87" i="6"/>
  <c r="H87" i="6"/>
  <c r="I76" i="6"/>
  <c r="H76" i="6"/>
  <c r="I64" i="6"/>
  <c r="H64" i="6"/>
  <c r="I52" i="6"/>
  <c r="H52" i="6"/>
  <c r="I41" i="6"/>
  <c r="H41" i="6"/>
  <c r="I30" i="6"/>
  <c r="H30" i="6"/>
  <c r="I19" i="6"/>
  <c r="H19" i="6"/>
  <c r="C1" i="3" l="1"/>
  <c r="C87" i="6" l="1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A88" i="6" l="1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 l="1"/>
  <c r="A16" i="6"/>
  <c r="A15" i="6"/>
  <c r="A14" i="6"/>
  <c r="A13" i="6"/>
  <c r="A12" i="6"/>
  <c r="H36" i="5" l="1"/>
  <c r="H21" i="4"/>
  <c r="C12" i="5" l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B12" i="5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2" i="4"/>
  <c r="A13" i="4" s="1"/>
  <c r="A14" i="4" s="1"/>
  <c r="A15" i="4" s="1"/>
  <c r="A16" i="4" s="1"/>
  <c r="A17" i="4" s="1"/>
  <c r="A18" i="4" s="1"/>
  <c r="A19" i="4" s="1"/>
  <c r="A20" i="4" s="1"/>
  <c r="A21" i="4" s="1"/>
  <c r="C12" i="4"/>
  <c r="C13" i="4" s="1"/>
  <c r="C14" i="4" s="1"/>
  <c r="C15" i="4" s="1"/>
  <c r="C16" i="4" s="1"/>
  <c r="C17" i="4" s="1"/>
  <c r="C18" i="4" s="1"/>
  <c r="C19" i="4" s="1"/>
  <c r="C20" i="4" s="1"/>
  <c r="B12" i="4"/>
  <c r="B13" i="4" s="1"/>
  <c r="B14" i="4" s="1"/>
  <c r="B15" i="4" l="1"/>
  <c r="B16" i="4" s="1"/>
  <c r="B17" i="4" s="1"/>
  <c r="B18" i="4" s="1"/>
  <c r="B19" i="4" s="1"/>
  <c r="B20" i="4" s="1"/>
  <c r="B21" i="4" l="1"/>
  <c r="C2" i="6"/>
  <c r="B2" i="6"/>
  <c r="C2" i="5"/>
  <c r="B2" i="5"/>
  <c r="C2" i="4"/>
  <c r="B2" i="4"/>
  <c r="S88" i="6" l="1"/>
  <c r="R88" i="6"/>
  <c r="Q88" i="6"/>
  <c r="P88" i="6"/>
  <c r="O88" i="6"/>
  <c r="N88" i="6"/>
  <c r="M88" i="6"/>
  <c r="L88" i="6"/>
  <c r="K88" i="6"/>
  <c r="J88" i="6"/>
  <c r="G88" i="6"/>
  <c r="F88" i="6"/>
  <c r="C88" i="6"/>
  <c r="B88" i="6"/>
  <c r="S87" i="6"/>
  <c r="R87" i="6"/>
  <c r="Q87" i="6"/>
  <c r="P87" i="6"/>
  <c r="O87" i="6"/>
  <c r="N87" i="6"/>
  <c r="M87" i="6"/>
  <c r="L87" i="6"/>
  <c r="K87" i="6"/>
  <c r="J87" i="6"/>
  <c r="G87" i="6"/>
  <c r="F87" i="6"/>
  <c r="S76" i="6"/>
  <c r="R76" i="6"/>
  <c r="Q76" i="6"/>
  <c r="P76" i="6"/>
  <c r="O76" i="6"/>
  <c r="N76" i="6"/>
  <c r="M76" i="6"/>
  <c r="L76" i="6"/>
  <c r="K76" i="6"/>
  <c r="J76" i="6"/>
  <c r="G76" i="6"/>
  <c r="F76" i="6"/>
  <c r="S64" i="6"/>
  <c r="R64" i="6"/>
  <c r="Q64" i="6"/>
  <c r="P64" i="6"/>
  <c r="O64" i="6"/>
  <c r="N64" i="6"/>
  <c r="M64" i="6"/>
  <c r="L64" i="6"/>
  <c r="K64" i="6"/>
  <c r="J64" i="6"/>
  <c r="G64" i="6"/>
  <c r="F64" i="6"/>
  <c r="S52" i="6"/>
  <c r="R52" i="6"/>
  <c r="Q52" i="6"/>
  <c r="P52" i="6"/>
  <c r="O52" i="6"/>
  <c r="N52" i="6"/>
  <c r="M52" i="6"/>
  <c r="L52" i="6"/>
  <c r="K52" i="6"/>
  <c r="J52" i="6"/>
  <c r="G52" i="6"/>
  <c r="F52" i="6"/>
  <c r="S41" i="6"/>
  <c r="R41" i="6"/>
  <c r="Q41" i="6"/>
  <c r="P41" i="6"/>
  <c r="O41" i="6"/>
  <c r="N41" i="6"/>
  <c r="M41" i="6"/>
  <c r="L41" i="6"/>
  <c r="K41" i="6"/>
  <c r="J41" i="6"/>
  <c r="G41" i="6"/>
  <c r="F41" i="6"/>
  <c r="S30" i="6"/>
  <c r="R30" i="6"/>
  <c r="Q30" i="6"/>
  <c r="P30" i="6"/>
  <c r="O30" i="6"/>
  <c r="N30" i="6"/>
  <c r="M30" i="6"/>
  <c r="L30" i="6"/>
  <c r="K30" i="6"/>
  <c r="J30" i="6"/>
  <c r="G30" i="6"/>
  <c r="F30" i="6"/>
  <c r="S19" i="6"/>
  <c r="R19" i="6"/>
  <c r="Q19" i="6"/>
  <c r="P19" i="6"/>
  <c r="O19" i="6"/>
  <c r="N19" i="6"/>
  <c r="M19" i="6"/>
  <c r="L19" i="6"/>
  <c r="K19" i="6"/>
  <c r="J19" i="6"/>
  <c r="G19" i="6"/>
  <c r="F19" i="6"/>
  <c r="G4" i="6"/>
  <c r="E4" i="6"/>
  <c r="C4" i="6" s="1"/>
  <c r="B1" i="6"/>
  <c r="R36" i="5"/>
  <c r="Q36" i="5"/>
  <c r="P36" i="5"/>
  <c r="O36" i="5"/>
  <c r="N36" i="5"/>
  <c r="M36" i="5"/>
  <c r="L36" i="5"/>
  <c r="K36" i="5"/>
  <c r="J36" i="5"/>
  <c r="I36" i="5"/>
  <c r="G36" i="5"/>
  <c r="F36" i="5"/>
  <c r="E36" i="5"/>
  <c r="C36" i="5"/>
  <c r="B36" i="5"/>
  <c r="G4" i="5"/>
  <c r="E4" i="5"/>
  <c r="C4" i="5" s="1"/>
  <c r="B1" i="5"/>
  <c r="R21" i="4"/>
  <c r="Q21" i="4"/>
  <c r="P21" i="4"/>
  <c r="O21" i="4"/>
  <c r="N21" i="4"/>
  <c r="M21" i="4"/>
  <c r="L21" i="4"/>
  <c r="K21" i="4"/>
  <c r="J21" i="4"/>
  <c r="I21" i="4"/>
  <c r="G21" i="4"/>
  <c r="F21" i="4"/>
  <c r="E21" i="4"/>
  <c r="C21" i="4"/>
  <c r="G4" i="4"/>
  <c r="E4" i="4"/>
  <c r="C4" i="4" s="1"/>
  <c r="B1" i="4"/>
  <c r="C1" i="4" l="1"/>
  <c r="C1" i="5"/>
  <c r="C1" i="6"/>
</calcChain>
</file>

<file path=xl/sharedStrings.xml><?xml version="1.0" encoding="utf-8"?>
<sst xmlns="http://schemas.openxmlformats.org/spreadsheetml/2006/main" count="590" uniqueCount="374">
  <si>
    <t>กรุณาเลือก</t>
  </si>
  <si>
    <t>มิถุนายน</t>
  </si>
  <si>
    <t>กระบี่ </t>
  </si>
  <si>
    <t>002</t>
  </si>
  <si>
    <t>ธ. กรุงเทพ จำกัด (มหาชน)</t>
  </si>
  <si>
    <t>324007:  FI Code</t>
  </si>
  <si>
    <t>ธันวาคม</t>
  </si>
  <si>
    <t>กรุงเทพมหานคร</t>
  </si>
  <si>
    <t>004</t>
  </si>
  <si>
    <t>ธ. กสิกรไทย จำกัด (มหาชน)</t>
  </si>
  <si>
    <t>324004:  Juristic Id</t>
  </si>
  <si>
    <t>กาญจนบุรี </t>
  </si>
  <si>
    <t>006</t>
  </si>
  <si>
    <t>ธ. กรุงไทย จำกัด (มหาชน)</t>
  </si>
  <si>
    <t>324003:  Tax Id</t>
  </si>
  <si>
    <t>กาฬสินธุ์ </t>
  </si>
  <si>
    <t>008</t>
  </si>
  <si>
    <t>ธ. เจพีมอร์แกน เชส</t>
  </si>
  <si>
    <t>324010:  Oversea Juristic Id</t>
  </si>
  <si>
    <t>กำแพงเพชร </t>
  </si>
  <si>
    <t>009</t>
  </si>
  <si>
    <t>ธ. โอเวอร์ซี-ไชนีสแบงกิ้งคอร์ปอเรชั่น จำกัด</t>
  </si>
  <si>
    <t>324005:  BOT Assigned Code</t>
  </si>
  <si>
    <t>ขอนแก่น </t>
  </si>
  <si>
    <t>011</t>
  </si>
  <si>
    <t>ธ. ทหารไทย จำกัด (มหาชน)</t>
  </si>
  <si>
    <t>จันทบุรี </t>
  </si>
  <si>
    <t>014</t>
  </si>
  <si>
    <t>ธ. ไทยพาณิชย์ จำกัด (มหาชน)</t>
  </si>
  <si>
    <t>ฉะเชิงเทรา </t>
  </si>
  <si>
    <t>017</t>
  </si>
  <si>
    <t>ธ. ซิตี้แบงก์ เอ็น.เอ..</t>
  </si>
  <si>
    <t>ชลบุรี </t>
  </si>
  <si>
    <t>018</t>
  </si>
  <si>
    <t>ธ. ซูมิโตโม มิตซุย แบงกิ้ง คอร์ปอเรชั่น</t>
  </si>
  <si>
    <t>ชัยนาท </t>
  </si>
  <si>
    <t>020</t>
  </si>
  <si>
    <t>ธ. สแตนดาร์ดชาร์เตอร์ด (ไทย) จำกัด (มหาชน)</t>
  </si>
  <si>
    <t>ชัยภูมิ </t>
  </si>
  <si>
    <t>022</t>
  </si>
  <si>
    <t>ธ. ซีไอเอ็มบี ไทย จำกัด (มหาชน)</t>
  </si>
  <si>
    <t>ชุมพร </t>
  </si>
  <si>
    <t>023</t>
  </si>
  <si>
    <t>ธ. อาร์ เอช บี จำกัด</t>
  </si>
  <si>
    <t>ตรัง </t>
  </si>
  <si>
    <t>024</t>
  </si>
  <si>
    <t>ธ. ยูโอบี จำกัด (มหาชน)</t>
  </si>
  <si>
    <t>ตราด </t>
  </si>
  <si>
    <t>025</t>
  </si>
  <si>
    <t>ธ. กรุงศรีอยุธยา จำกัด (มหาชน)</t>
  </si>
  <si>
    <t>ตาก </t>
  </si>
  <si>
    <t>026</t>
  </si>
  <si>
    <t>ธ. เมกะ สากลพาณิชย์ จำกัด (มหาชน)</t>
  </si>
  <si>
    <t>นครนายก </t>
  </si>
  <si>
    <t>027</t>
  </si>
  <si>
    <t>ธ. แห่งอเมริกาเนชั่นแนลแอสโซซิเอชั่น</t>
  </si>
  <si>
    <t>นครปฐม </t>
  </si>
  <si>
    <t>029</t>
  </si>
  <si>
    <t>ธ. อินเดียนโอเวอร์ซีส์</t>
  </si>
  <si>
    <t>นครพนม </t>
  </si>
  <si>
    <t>031</t>
  </si>
  <si>
    <t>ธ. ฮ่องกงและเซี่ยงไฮ้แบงกิ้งคอร์ปอเรชั่น จำกัด</t>
  </si>
  <si>
    <t>นครราชสีมา </t>
  </si>
  <si>
    <t>032</t>
  </si>
  <si>
    <t>ธ. ดอยซ์แบงก์</t>
  </si>
  <si>
    <t>นครศรีธรรมราช </t>
  </si>
  <si>
    <t>039</t>
  </si>
  <si>
    <t>ธ. มิซูโฮ จำกัด สาขากรุงเทพฯ</t>
  </si>
  <si>
    <t>นครสวรรค์ </t>
  </si>
  <si>
    <t>045</t>
  </si>
  <si>
    <t>ธ. บีเอ็นพี พารีบาส์</t>
  </si>
  <si>
    <t>นนทบุรี </t>
  </si>
  <si>
    <t>052</t>
  </si>
  <si>
    <t>ธ. แห่งประเทศจีน (ไทย) จำกัด (มหาชน)</t>
  </si>
  <si>
    <t>นราธิวาส </t>
  </si>
  <si>
    <t>065</t>
  </si>
  <si>
    <t>ธ. ธนชาต จำกัด (มหาชน)</t>
  </si>
  <si>
    <t>น่าน </t>
  </si>
  <si>
    <t>067</t>
  </si>
  <si>
    <t>ธ. ทิสโก้ จำกัด (มหาชน)</t>
  </si>
  <si>
    <t>บึงกาฬ </t>
  </si>
  <si>
    <t>069</t>
  </si>
  <si>
    <t>ธ. เกียรตินาคิน จำกัด (มหาชน)</t>
  </si>
  <si>
    <t>บุรีรัมย์ </t>
  </si>
  <si>
    <t>070</t>
  </si>
  <si>
    <t>ธ. ไอซีบีซี (ไทย) จำกัด (มหาชน)</t>
  </si>
  <si>
    <t>ปทุมธานี </t>
  </si>
  <si>
    <t>071</t>
  </si>
  <si>
    <t>ธ. ไทยเครดิตเพื่อรายย่อย จำกัด (มหาชน)</t>
  </si>
  <si>
    <t>ประจวบคีรีขันธ์ </t>
  </si>
  <si>
    <t>073</t>
  </si>
  <si>
    <t>ธ. แลนด์ แอนด์ เฮ้าส์ จำกัด (มหาชน)</t>
  </si>
  <si>
    <t>ปราจีนบุรี </t>
  </si>
  <si>
    <t>079</t>
  </si>
  <si>
    <t>ธ. เอเอ็นแซด (ไทย) จำกัด (มหาชน)</t>
  </si>
  <si>
    <t>ปัตตานี </t>
  </si>
  <si>
    <t>080</t>
  </si>
  <si>
    <t>ธ. ซูมิโตโม มิตซุย ทรัสต์ (ไทย) จำกัด (มหาชน)</t>
  </si>
  <si>
    <t>พระนครศรีอยุธยา </t>
  </si>
  <si>
    <t>307</t>
  </si>
  <si>
    <t>บ. แมคคาเล กรุ๊พ จำกัด (มหาชน)</t>
  </si>
  <si>
    <t>พะเยา </t>
  </si>
  <si>
    <t>309</t>
  </si>
  <si>
    <t>บ. ไอร่า แอนด์ ไอฟุล จำกัด (มหาชน)</t>
  </si>
  <si>
    <t>พังงา </t>
  </si>
  <si>
    <t>314</t>
  </si>
  <si>
    <t>บ. ไอทีทีพี จำกัด</t>
  </si>
  <si>
    <t>พัทลุง </t>
  </si>
  <si>
    <t>316</t>
  </si>
  <si>
    <t>บ. เจ ฟินเทค จำกัด</t>
  </si>
  <si>
    <t>พิจิตร </t>
  </si>
  <si>
    <t>322</t>
  </si>
  <si>
    <t>บ. จี แคปปิตอล จำกัด (มหาชน)</t>
  </si>
  <si>
    <t>พิษณุโลก </t>
  </si>
  <si>
    <t>335</t>
  </si>
  <si>
    <t>บ. แอสเซนต์ นาโน จำกัด</t>
  </si>
  <si>
    <t>ภูเก็ต </t>
  </si>
  <si>
    <t>336</t>
  </si>
  <si>
    <t>บ. เทอร์โบ แคช (ประเทศไทย) จำกัด</t>
  </si>
  <si>
    <t>มหาสารคาม </t>
  </si>
  <si>
    <t>341</t>
  </si>
  <si>
    <t>บ. นครหลวง แคปปิตอล จำกัด (มหาชน)</t>
  </si>
  <si>
    <t>มุกดาหาร </t>
  </si>
  <si>
    <t>347</t>
  </si>
  <si>
    <t>บ. เธียรสุรัตน์ ลีสซิ่ง จำกัด</t>
  </si>
  <si>
    <t>ยโสธร </t>
  </si>
  <si>
    <t>350</t>
  </si>
  <si>
    <t>บ. เอเชีย เวลธ์ พลัส แมเนจเม้นท์ จำกัด</t>
  </si>
  <si>
    <t>ยะลา </t>
  </si>
  <si>
    <t>356</t>
  </si>
  <si>
    <t>บ. เงินเทอร์โบ</t>
  </si>
  <si>
    <t>ร้อยเอ็ด </t>
  </si>
  <si>
    <t>452</t>
  </si>
  <si>
    <t>บง. แอ็ดวานซ์ จำกัด (มหาชน)</t>
  </si>
  <si>
    <t>ระนอง </t>
  </si>
  <si>
    <t>453</t>
  </si>
  <si>
    <t>บง. ศรีสวัสดิ์ จำกัด (มหาชน)</t>
  </si>
  <si>
    <t>ระยอง </t>
  </si>
  <si>
    <t>901</t>
  </si>
  <si>
    <t>บ. บัตรกรุงไทย จำกัด (มหาชน)</t>
  </si>
  <si>
    <t>ราชบุรี </t>
  </si>
  <si>
    <t>906</t>
  </si>
  <si>
    <t>บ. บัตรกรุงศรีอยุธยา จำกัด</t>
  </si>
  <si>
    <t>ลพบุรี </t>
  </si>
  <si>
    <t>907</t>
  </si>
  <si>
    <t>บ. อิออน ธนสินทรัพย์ (ไทยแลนด์) จำกัด (มหาชน)</t>
  </si>
  <si>
    <t>ลำปาง </t>
  </si>
  <si>
    <t>908</t>
  </si>
  <si>
    <t>บ. เจเนอรัล คาร์ด เซอร์วิสเซส จำกัด</t>
  </si>
  <si>
    <t>ลำพูน </t>
  </si>
  <si>
    <t>909</t>
  </si>
  <si>
    <t>บ. เทสโก้ คาร์ด เซอร์วิสเซส จำกัด</t>
  </si>
  <si>
    <t>ศรีสะเกษ </t>
  </si>
  <si>
    <t>910</t>
  </si>
  <si>
    <t>บ. อยุธยา แคปปิตอล เซอร์วิสเซส จำกัด</t>
  </si>
  <si>
    <t>สกลนคร </t>
  </si>
  <si>
    <t>911</t>
  </si>
  <si>
    <t>บ. อีซี่ บาย จำกัด (มหาชน)</t>
  </si>
  <si>
    <t>สงขลา </t>
  </si>
  <si>
    <t>912</t>
  </si>
  <si>
    <t>บ. แคปปิตอล โอเค จำกัด</t>
  </si>
  <si>
    <t>สตูล </t>
  </si>
  <si>
    <t>920</t>
  </si>
  <si>
    <t>บ. พรอมิส (ประเทศไทย) จำกัด</t>
  </si>
  <si>
    <t>สมุทรปราการ </t>
  </si>
  <si>
    <t>922</t>
  </si>
  <si>
    <t>บ. ซิตี้คอร์ป ลิสซิ่ง (ประเทศไทย) จำกัด</t>
  </si>
  <si>
    <t>สมุทรสงคราม </t>
  </si>
  <si>
    <t>923</t>
  </si>
  <si>
    <t>บ. เอสจีเอฟ แคปปิตอล จำกัด (มหาชน)</t>
  </si>
  <si>
    <t>สมุทรสาคร </t>
  </si>
  <si>
    <t>924</t>
  </si>
  <si>
    <t>บ. โตโยต้า ลีสซิ่ง (ประเทศไทย) จำกัด</t>
  </si>
  <si>
    <t>สระแก้ว </t>
  </si>
  <si>
    <t>925</t>
  </si>
  <si>
    <t>บ. วี แคช เอ็นเตอร์ไพรส์ จำกัด</t>
  </si>
  <si>
    <t>สระบุรี </t>
  </si>
  <si>
    <t>926</t>
  </si>
  <si>
    <t>บ. เอเซียเสริมกิจลีสซิ่ง จำกัด (มหาชน)</t>
  </si>
  <si>
    <t>สิงห์บุรี </t>
  </si>
  <si>
    <t>927</t>
  </si>
  <si>
    <t>บ. ซิงเกอร์ประเทศไทย จำกัด (มหาชน)</t>
  </si>
  <si>
    <t>สุโขทัย </t>
  </si>
  <si>
    <t>930</t>
  </si>
  <si>
    <t>บ. วัฒนาธนสินทรัพย์ จำกัด</t>
  </si>
  <si>
    <t>สุพรรณบุรี </t>
  </si>
  <si>
    <t>931</t>
  </si>
  <si>
    <t>บ. อยุธยา แคปปิตอล ออโต้ ลีส จำกัด (มหาชน)</t>
  </si>
  <si>
    <t>สุราษฎร์ธานี </t>
  </si>
  <si>
    <t>932</t>
  </si>
  <si>
    <t>บ. ศักดิ์สยามลิสซิ่ง จำกัด</t>
  </si>
  <si>
    <t>สุรินทร์ </t>
  </si>
  <si>
    <t>934</t>
  </si>
  <si>
    <t>บ. ไซเบอร์เนตติคส์ จำกัด</t>
  </si>
  <si>
    <t>หนองคาย </t>
  </si>
  <si>
    <t>935</t>
  </si>
  <si>
    <t>บ. สินมิตร จำกัด</t>
  </si>
  <si>
    <t>หนองบัวลำภู </t>
  </si>
  <si>
    <t>942</t>
  </si>
  <si>
    <t>บ. เมืองไทย แคปปิตอล จำกัด (มหาชน)</t>
  </si>
  <si>
    <t>อ่างทอง </t>
  </si>
  <si>
    <t>944</t>
  </si>
  <si>
    <t>บ. กรุงไทยธุรกิจลีสซิ่ง จำกัด</t>
  </si>
  <si>
    <t>อำนาจเจริญ </t>
  </si>
  <si>
    <t>945</t>
  </si>
  <si>
    <t>บ. เงินติดล้อ จำกัด</t>
  </si>
  <si>
    <t>อุดรธานี </t>
  </si>
  <si>
    <t>952</t>
  </si>
  <si>
    <t>บ. เงินสดทันใจ จำกัด</t>
  </si>
  <si>
    <t>อุตรดิตถ์</t>
  </si>
  <si>
    <t>953</t>
  </si>
  <si>
    <t>บ. เจเอ็มที เน็ทเวอร์ค เซอร์วิสเช็ส จำกัด (มหาชน)</t>
  </si>
  <si>
    <t>อุทัยธานี</t>
  </si>
  <si>
    <t>959</t>
  </si>
  <si>
    <t>บ. รีโซลูชั่น เวย์ จำกัด</t>
  </si>
  <si>
    <t>อุบลราชธานี </t>
  </si>
  <si>
    <t>990</t>
  </si>
  <si>
    <t>บ. ไทยเอซ แคปปิตอล จำกัด</t>
  </si>
  <si>
    <t>เชียงใหม่ </t>
  </si>
  <si>
    <t>998</t>
  </si>
  <si>
    <t>บ. ซัมมิท แคปปิตอล ลีสซิ่ง จำกัด</t>
  </si>
  <si>
    <t>เชียงราย </t>
  </si>
  <si>
    <t>เพชรบุรี </t>
  </si>
  <si>
    <t>เพชรบูรณ์ </t>
  </si>
  <si>
    <t>เลย </t>
  </si>
  <si>
    <t>แพร่ </t>
  </si>
  <si>
    <t>แม่ฮ่องสอน </t>
  </si>
  <si>
    <t>Version : May 2019</t>
  </si>
  <si>
    <t>sheet ชื่อ "อ่านก่อนใช้"</t>
  </si>
  <si>
    <t>เป็น sheet แนะนำวิธีการใช้งาน</t>
  </si>
  <si>
    <t>sheet ชื่อ "1. Unsecured PLR for others"</t>
  </si>
  <si>
    <t>เป็น sheet สำหรับข้อมูลสินเชื่อส่วนบุคคลภายใต้การกำกับที่มิใช่สินเชื่อที่มีทะเบียนรถเป็นประกัน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จำแนกตามรายจังหวัด</t>
  </si>
  <si>
    <t>sheet ชื่อ "2. Unsecured PLR for occupation"</t>
  </si>
  <si>
    <t xml:space="preserve">เป็น sheet สำหรับข้อมูลสินเชื่อส่วนบุคคลภายใต้การกำกับที่มิใช่สินเชื่อที่มีทะเบียนรถเป็นประกัน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จำแนกตามรายจังหวัด </t>
  </si>
  <si>
    <t>sheet ชื่อ "3. Title Loan"</t>
  </si>
  <si>
    <t>เป็น sheet สำหรับข้อมูลสินเชื่อส่วนบุคคลภายใต้การกำกับประเภทสินเชื่อที่มีทะเบียนรถเป็นประกัน จำแนกตามรายจังหวัด</t>
  </si>
  <si>
    <t>วิธีการป้อนข้อมูล</t>
  </si>
  <si>
    <r>
      <t>1. ป้อนข้อมูลเฉพาะ cell ที่แสดงตัวเลขหรือตัวอักษรเป็น</t>
    </r>
    <r>
      <rPr>
        <sz val="16"/>
        <color indexed="12"/>
        <rFont val="BrowalliaUPC"/>
        <family val="2"/>
      </rPr>
      <t>สีน้ำเงิน</t>
    </r>
  </si>
  <si>
    <t>3. ห้ามแก้ไขรูปแบบและสูตรที่ปรากฎในแบบฟอร์มรายงาน</t>
  </si>
  <si>
    <t>4. Sheet ใดไม่มีข้อมูลต้องรายงานให้ป้อนค่าเป็นศูนย์</t>
  </si>
  <si>
    <t>5. หากป้อนข้อมูลไม่ถูกต้องครบถ้วนสีใน Cell นั้น จะเปลี่ยนเป็น</t>
  </si>
  <si>
    <t xml:space="preserve">ข้อมูลจำนวนบัญชีและจำนวนเงินมีค่าไม่สัมพันธ์กัน (ยกเว้นข้อมูลสินเชื่อใหม่) เช่น จำนวนบัญชีมีค่าเป็น 0 แต่จำนวนเงินมีค่ามากกว่า 0 เป็นต้น </t>
  </si>
  <si>
    <t>เป็น Cell ว่าง หากไม่มีข้อมูลให้ใส่ตัวเลข 0</t>
  </si>
  <si>
    <t>คำอธิบายของแต่ละตาราง</t>
  </si>
  <si>
    <r>
      <t xml:space="preserve">   </t>
    </r>
    <r>
      <rPr>
        <b/>
        <u/>
        <sz val="16"/>
        <rFont val="BrowalliaUPC"/>
        <family val="2"/>
      </rPr>
      <t>คำอธิบาย</t>
    </r>
  </si>
  <si>
    <r>
      <t xml:space="preserve">     </t>
    </r>
    <r>
      <rPr>
        <vertAlign val="superscript"/>
        <sz val="16"/>
        <rFont val="BrowalliaUPC"/>
        <family val="2"/>
      </rPr>
      <t>2/</t>
    </r>
    <r>
      <rPr>
        <sz val="16"/>
        <rFont val="BrowalliaUPC"/>
        <family val="2"/>
      </rPr>
      <t xml:space="preserve">  จำนวนบัญชี หมายถึง จำนวนบัญชีผู้บริโภคสินเชื่อส่วนบุคคลภายใต้การกำกับที่มิใช่สินเชื่อที่มีทะเบียนรถเป็นประกัน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เฉพาะที่มียอดสินเชื่อคงค้าง ณ สิ้นเดือนที่รายงาน</t>
    </r>
  </si>
  <si>
    <r>
      <t xml:space="preserve">     </t>
    </r>
    <r>
      <rPr>
        <vertAlign val="superscript"/>
        <sz val="16"/>
        <rFont val="BrowalliaUPC"/>
        <family val="2"/>
      </rPr>
      <t>3/</t>
    </r>
    <r>
      <rPr>
        <sz val="16"/>
        <rFont val="BrowalliaUPC"/>
        <family val="2"/>
      </rPr>
      <t xml:space="preserve">  สินเชื่อคงค้าง หมายถึง ยอดสินเชื่อคงค้าง (Outstanding Balance) เฉพาะต้นเงินของลูกหนี้สินเชื่อส่วนบุคคลภายใต้การกำกับที่มิใช่สินเชื่อที่มีทะเบียนรถเป็นประกัน ซึ่งไม่มีวัตถุประสงค์เพื่อนำไปใช้ในการประกอบอาชีพทั้งสิ้น (หลังหักรายได้รอการตัดบัญชี) ณ วันสิ้นเดือนที่รายงาน</t>
    </r>
  </si>
  <si>
    <r>
      <t xml:space="preserve">     </t>
    </r>
    <r>
      <rPr>
        <vertAlign val="superscript"/>
        <sz val="16"/>
        <rFont val="BrowalliaUPC"/>
        <family val="2"/>
      </rPr>
      <t>4/</t>
    </r>
    <r>
      <rPr>
        <sz val="16"/>
        <rFont val="BrowalliaUPC"/>
        <family val="2"/>
      </rPr>
      <t xml:space="preserve">  สินเชื่อใหม่ หมายถึง 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ที่เพิ่มขึ้นใหม่ในเดือนที่รายงาน ไม่รวมสินเชื่อที่ลดลงจากการชำระคืน โดยรายงานเป็นจำนวนบัญชี และสินเชื่อใหม่</t>
    </r>
  </si>
  <si>
    <r>
      <t xml:space="preserve">     </t>
    </r>
    <r>
      <rPr>
        <vertAlign val="superscript"/>
        <sz val="16"/>
        <rFont val="BrowalliaUPC"/>
        <family val="2"/>
      </rPr>
      <t>5/</t>
    </r>
    <r>
      <rPr>
        <sz val="16"/>
        <rFont val="BrowalliaUPC"/>
        <family val="2"/>
      </rPr>
      <t xml:space="preserve">  ลูกหนี้ผิดนัดชำระหนี้ หมายถึง ลูกหนี้สินเชื่อส่วนบุคคลภายใต้การกำกับที่มิใช่สินเชื่อที่มีทะเบียนรถเป็นประกัน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ที่ค้างชำระต้นเงินหรือดอกเบี้ยเป็นระยะเวลา (1) เกิน 1 เดือน ถึง 3 เดือน ; (2) เกิน 3 เดือน ถึง 6 เดือน ; (3) เกิน 6 เดือน ถึง 12 เดือน และ (4) เกิน 12 เดือน นับตั้งแต่วันถึงกำหนดชำระ ไม่ว่าจะเป็นไปตามเงื่อนไขหรือเงื่อนเวลาตามสัญญา หรือวันที่ทวงถามหรือเรียกให้ชำระเงินแล้วแต่วันใดจะถึงก่อน โดยให้รายงานแยกเป็นจำนวนบัญชี และยอดสินเชื่อคงค้างรายงานเฉพาะต้นเงิน (หลังหักรายได้รอการตัดบัญชี) </t>
    </r>
  </si>
  <si>
    <r>
      <t xml:space="preserve">    </t>
    </r>
    <r>
      <rPr>
        <vertAlign val="superscript"/>
        <sz val="16"/>
        <rFont val="BrowalliaUPC"/>
        <family val="2"/>
      </rPr>
      <t xml:space="preserve"> 6/</t>
    </r>
    <r>
      <rPr>
        <sz val="16"/>
        <rFont val="BrowalliaUPC"/>
        <family val="2"/>
      </rPr>
      <t xml:space="preserve">  จำนวนบัญชี หมายถึง จำนวนบัญชีลูกหนี้สินเชื่อส่วนบุคคลภายใต้การกำกับที่มิใช่สินเชื่อที่มีทะเบียนรถเป็นประกัน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ที่ผิดนัดชำระหนี้ ตามระยะเวลาที่ระบุไว้ ตามข้อ 5 ณ วันสิ้นเดือนที่รายงาน</t>
    </r>
  </si>
  <si>
    <r>
      <t xml:space="preserve">    </t>
    </r>
    <r>
      <rPr>
        <vertAlign val="superscript"/>
        <sz val="16"/>
        <rFont val="BrowalliaUPC"/>
        <family val="2"/>
      </rPr>
      <t xml:space="preserve"> 8/</t>
    </r>
    <r>
      <rPr>
        <sz val="16"/>
        <rFont val="BrowalliaUPC"/>
        <family val="2"/>
      </rPr>
      <t xml:space="preserve">  การตัดหนี้สูญ หมายถึง 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ที่มีการตัดหนี้สูญในเดือนที่รายงาน โดยรายงานเป็นจำนวนบัญชี และสินเชื่อคงค้าง</t>
    </r>
  </si>
  <si>
    <r>
      <t xml:space="preserve">    </t>
    </r>
    <r>
      <rPr>
        <vertAlign val="superscript"/>
        <sz val="16"/>
        <rFont val="BrowalliaUPC"/>
        <family val="2"/>
      </rPr>
      <t xml:space="preserve"> 9/</t>
    </r>
    <r>
      <rPr>
        <sz val="16"/>
        <rFont val="BrowalliaUPC"/>
        <family val="2"/>
      </rPr>
      <t xml:space="preserve">  การพิจารณาจากรายได้จากแหล่งที่มาต่าง ๆ รวมกัน หมายถึง การพิจารณาให้สินเชื่อส่วนบุคคลภายใต้การกำกับที่มิใช่สินเชื่อที่มีทะเบียนรถเป็นประกัน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โดยพิจารณาจากรายได้ของผู้บริโภคจากแหล่งที่มาต่าง ๆ รวมกัน</t>
    </r>
  </si>
  <si>
    <r>
      <t xml:space="preserve">     </t>
    </r>
    <r>
      <rPr>
        <vertAlign val="superscript"/>
        <sz val="16"/>
        <rFont val="BrowalliaUPC"/>
        <family val="2"/>
      </rPr>
      <t>1/</t>
    </r>
    <r>
      <rPr>
        <sz val="16"/>
        <rFont val="BrowalliaUPC"/>
        <family val="2"/>
      </rPr>
      <t xml:space="preserve">  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หมายถึง สินเชื่อส่วนบุคคลภายใต้การกำกับที่มิใช่สินเชื่อที่มีทะเบียนรถเป็นประกัน เฉพาะที่ผู้บริโภคมีวัตถุประสงค์เพื่อนำไปใช้ในการประกอบอาชีพ โดยรายงานเป็นยอดรวมในแต่ละจังหวัด</t>
    </r>
  </si>
  <si>
    <r>
      <t xml:space="preserve">     </t>
    </r>
    <r>
      <rPr>
        <vertAlign val="superscript"/>
        <sz val="16"/>
        <rFont val="BrowalliaUPC"/>
        <family val="2"/>
      </rPr>
      <t>2/</t>
    </r>
    <r>
      <rPr>
        <sz val="16"/>
        <rFont val="BrowalliaUPC"/>
        <family val="2"/>
      </rPr>
      <t xml:space="preserve">  จำนวนบัญชี หมายถึง จำนวนบัญชีผู้บริโภคสินเชื่อส่วนบุคคลภายใต้การกำกับที่มิใช่สินเชื่อที่มีทะเบียนรถเป็นประกัน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เฉพาะที่มียอดสินเชื่อคงค้าง ณ สิ้นเดือนที่รายงาน</t>
    </r>
  </si>
  <si>
    <r>
      <t xml:space="preserve">     </t>
    </r>
    <r>
      <rPr>
        <vertAlign val="superscript"/>
        <sz val="16"/>
        <rFont val="BrowalliaUPC"/>
        <family val="2"/>
      </rPr>
      <t>3/</t>
    </r>
    <r>
      <rPr>
        <sz val="16"/>
        <rFont val="BrowalliaUPC"/>
        <family val="2"/>
      </rPr>
      <t xml:space="preserve">  สินเชื่อคงค้าง หมายถึง ยอดสินเชื่อคงค้าง (Outstanding Balance) เฉพาะต้นเงินของลูกหนี้สินเชื่อส่วนบุคคลภายใต้การกำกับที่มิใช่สินเชื่อที่มีทะเบียนรถเป็นประกัน ที่มีวัตถุประสงค์เพื่อนำไปใช้ในการประกอบอาชีพทั้งสิ้น (หลังหักรายได้รอการตัดบัญชี) ณ วันสิ้นเดือนที่รายงาน </t>
    </r>
  </si>
  <si>
    <r>
      <t xml:space="preserve">     </t>
    </r>
    <r>
      <rPr>
        <vertAlign val="superscript"/>
        <sz val="16"/>
        <rFont val="BrowalliaUPC"/>
        <family val="2"/>
      </rPr>
      <t>4/</t>
    </r>
    <r>
      <rPr>
        <sz val="16"/>
        <rFont val="BrowalliaUPC"/>
        <family val="2"/>
      </rPr>
      <t xml:space="preserve">  สินเชื่อใหม่ หมายถึง 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ที่เพิ่มขึ้นใหม่ในเดือนที่รายงาน ไม่รวมสินเชื่อที่ลดลงจากการชำระคืน โดยรายงานเป็นจำนวนบัญชี และสินเชื่อใหม่ </t>
    </r>
  </si>
  <si>
    <r>
      <t xml:space="preserve">     </t>
    </r>
    <r>
      <rPr>
        <vertAlign val="superscript"/>
        <sz val="16"/>
        <rFont val="BrowalliaUPC"/>
        <family val="2"/>
      </rPr>
      <t>5/</t>
    </r>
    <r>
      <rPr>
        <sz val="16"/>
        <rFont val="BrowalliaUPC"/>
        <family val="2"/>
      </rPr>
      <t xml:space="preserve">  ลูกหนี้ผิดนัดชำระหนี้ หมายถึง ลูกหนี้สินเชื่อส่วนบุคคลภายใต้การกำกับที่มิใช่สินเชื่อที่มีทะเบียนรถเป็นประกัน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ที่ค้างชำระต้นเงินหรือดอกเบี้ยเป็นระยะเวลา (1) เกิน 1 เดือน ถึง 3 เดือน ; (2) เกิน 3 เดือน ถึง 6 เดือน ; (3) เกิน 6 เดือน ถึง 12 เดือน และ (4) เกิน 12 เดือน นับตั้งแต่วันถึงกำหนดชำระ ไม่ว่าจะเป็นไปตามเงื่อนไขหรือเงื่อนเวลาตามสัญญา หรือวันที่ทวงถามหรือเรียกให้ชำระเงินแล้วแต่วันใดจะถึงก่อน โดยให้รายงานแยกเป็นจำนวนบัญชี และยอดสินเชื่อคงค้างรายงานเฉพาะต้นเงิน (หลังหักรายได้รอการตัดบัญชี)
</t>
    </r>
  </si>
  <si>
    <r>
      <t xml:space="preserve">    </t>
    </r>
    <r>
      <rPr>
        <vertAlign val="superscript"/>
        <sz val="16"/>
        <rFont val="BrowalliaUPC"/>
        <family val="2"/>
      </rPr>
      <t xml:space="preserve"> 6/</t>
    </r>
    <r>
      <rPr>
        <sz val="16"/>
        <rFont val="BrowalliaUPC"/>
        <family val="2"/>
      </rPr>
      <t xml:space="preserve">  จำนวนบัญชี หมายถึง จำนวนบัญชีลูกหนี้สินเชื่อส่วนบุคคลภายใต้การกำกับที่มิใช่สินเชื่อที่มีทะเบียนรถเป็นประกัน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ที่ผิดนัดชำระหนี้ ตามระยะเวลาที่ระบุไว้ ตามข้อ 5 ณ วันสิ้นเดือนที่รายงาน</t>
    </r>
  </si>
  <si>
    <r>
      <t xml:space="preserve">    </t>
    </r>
    <r>
      <rPr>
        <vertAlign val="superscript"/>
        <sz val="16"/>
        <rFont val="BrowalliaUPC"/>
        <family val="2"/>
      </rPr>
      <t xml:space="preserve"> 7/</t>
    </r>
    <r>
      <rPr>
        <sz val="16"/>
        <rFont val="BrowalliaUPC"/>
        <family val="2"/>
      </rPr>
      <t xml:space="preserve">  สินเชื่อคงค้าง หมายถึง ยอดสินเชื่อคงค้างของลูกหนี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เฉพาะบัญชีที่มีการผิดนัดชำระหนี้ตามระยะเวลาที่ระบุไว้ ตามข้อ 5 ณ วันสิ้นเดือนที่รายงาน
</t>
    </r>
  </si>
  <si>
    <r>
      <t xml:space="preserve">    </t>
    </r>
    <r>
      <rPr>
        <vertAlign val="superscript"/>
        <sz val="16"/>
        <rFont val="BrowalliaUPC"/>
        <family val="2"/>
      </rPr>
      <t xml:space="preserve"> 8/</t>
    </r>
    <r>
      <rPr>
        <sz val="16"/>
        <rFont val="BrowalliaUPC"/>
        <family val="2"/>
      </rPr>
      <t xml:space="preserve">  การตัดหนี้สูญ หมายถึง 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ที่มีการตัดหนี้สูญในเดือนที่รายงาน โดยรายงานเป็นจำนวนบัญชี และสินเชื่อคงค้าง</t>
    </r>
  </si>
  <si>
    <r>
      <t xml:space="preserve">    </t>
    </r>
    <r>
      <rPr>
        <vertAlign val="superscript"/>
        <sz val="16"/>
        <rFont val="BrowalliaUPC"/>
        <family val="2"/>
      </rPr>
      <t xml:space="preserve"> 9/</t>
    </r>
    <r>
      <rPr>
        <sz val="16"/>
        <rFont val="BrowalliaUPC"/>
        <family val="2"/>
      </rPr>
      <t xml:space="preserve">  การพิจารณาจากรายได้จากแหล่งที่มาต่าง ๆ รวมกัน หมายถึง การพิจารณาให้สินเชื่อส่วนบุคคลภายใต้การกำกับที่มิใช่สินเชื่อที่มีทะเบียนรถเป็นประกัน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โดยพิจารณาจากรายได้ของผู้บริโภคจากแหล่งที่มาต่าง ๆ รวมกัน</t>
    </r>
  </si>
  <si>
    <r>
      <t xml:space="preserve">     </t>
    </r>
    <r>
      <rPr>
        <vertAlign val="superscript"/>
        <sz val="16"/>
        <rFont val="BrowalliaUPC"/>
        <family val="2"/>
      </rPr>
      <t xml:space="preserve">10/ </t>
    </r>
    <r>
      <rPr>
        <sz val="16"/>
        <rFont val="BrowalliaUPC"/>
        <family val="2"/>
      </rPr>
      <t>การพิจารณาจากกระแสเงินสดหมุนเวียนในบัญชีเงินฝาก หมายถึง การพิจารณาให้สินเชื่อส่วนบุคคลภายใต้การกำกับที่มิใช่สินเชื่อที่มีทะเบียนรถเป็นประกัน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โดยพิจารณาจากกระแสเงินสดเข้าในบัญชีเงินฝากของผู้บริโภคซึ่งฝากไว้กับสถาบันการเงินเฉลี่ยต่อเดือนเป็นระยะเวลาไม่น้อยกว่า 6 เดือน</t>
    </r>
  </si>
  <si>
    <t>3. สินเชื่อส่วนบุคคลภายใต้การกำกับประเภทสินเชื่อที่มีทะเบียนรถเป็นประกัน จำแนกตามรายจังหวัด</t>
  </si>
  <si>
    <r>
      <t xml:space="preserve">     </t>
    </r>
    <r>
      <rPr>
        <vertAlign val="superscript"/>
        <sz val="16"/>
        <rFont val="BrowalliaUPC"/>
        <family val="2"/>
      </rPr>
      <t>1/</t>
    </r>
    <r>
      <rPr>
        <sz val="16"/>
        <rFont val="BrowalliaUPC"/>
        <family val="2"/>
      </rPr>
      <t xml:space="preserve">  จำนวนบัญชี หมายถึง จำนวนบัญชีผู้บริโภคสินเชื่อส่วนบุคคลภายใต้การกำกับประเภทสินเชื่อที่มีทะเบียนรถเป็นประกัน เฉพาะที่มียอดสินเชื่อคงค้าง ณ สิ้นเดือนที่รายงาน</t>
    </r>
  </si>
  <si>
    <r>
      <t xml:space="preserve">     </t>
    </r>
    <r>
      <rPr>
        <vertAlign val="superscript"/>
        <sz val="16"/>
        <rFont val="BrowalliaUPC"/>
        <family val="2"/>
      </rPr>
      <t>2/</t>
    </r>
    <r>
      <rPr>
        <sz val="16"/>
        <rFont val="BrowalliaUPC"/>
        <family val="2"/>
      </rPr>
      <t xml:space="preserve">  สินเชื่อคงค้าง หมายถึง ยอดสินเชื่อคงค้าง (Outstanding Balance) เฉพาะต้นเงินของลูกหนี้สินเชื่อส่วนบุคคลภายใต้การกำกับประเภทสินเชื่อที่มีทะเบียนรถเป็นประกันทั้งสิ้น (หลังหักรายได้รอการตัดบัญชี) ณ วันสิ้นเดือนที่รายงาน</t>
    </r>
  </si>
  <si>
    <r>
      <t xml:space="preserve">     </t>
    </r>
    <r>
      <rPr>
        <vertAlign val="superscript"/>
        <sz val="16"/>
        <rFont val="BrowalliaUPC"/>
        <family val="2"/>
      </rPr>
      <t>3/</t>
    </r>
    <r>
      <rPr>
        <sz val="16"/>
        <rFont val="BrowalliaUPC"/>
        <family val="2"/>
      </rPr>
      <t xml:space="preserve">  สินเชื่อใหม่ หมายถึง สินเชื่อส่วนบุคคลภายใต้การกำกับประเภทสินเชื่อที่มีทะเบียนรถเป็นประกัน ที่เพิ่มขึ้นใหม่ในเดือนที่รายงาน ไม่รวมสินเชื่อที่ลดลงจากการชำระคืน โดยรายงานเป็นจำนวนบัญชี และสินเชื่อใหม่ </t>
    </r>
  </si>
  <si>
    <r>
      <t xml:space="preserve">     </t>
    </r>
    <r>
      <rPr>
        <vertAlign val="superscript"/>
        <sz val="16"/>
        <rFont val="BrowalliaUPC"/>
        <family val="2"/>
      </rPr>
      <t>4/</t>
    </r>
    <r>
      <rPr>
        <sz val="16"/>
        <rFont val="BrowalliaUPC"/>
        <family val="2"/>
      </rPr>
      <t xml:space="preserve">  ลูกหนี้ผิดนัดชำระหนี้ หมายถึง ลูกหนี้สินเชื่อส่วนบุคคลภายใต้การกำกับประเภทสินเชื่อที่มีทะเบียนรถเป็นประกัน ที่ค้างชำระต้นเงินหรือดอกเบี้ยเป็นระยะเวลา (1) เกิน 1 เดือน ถึง 3 เดือน ; (2) เกิน 3 เดือน ถึง 6 เดือน ; (3) เกิน 6 เดือน ถึง 12 เดือน และ (4) เกิน 12 เดือน นับตั้งแต่วันถึงกำหนดชำระ ไม่ว่าจะเป็นไปตามเงื่อนไขหรือเงื่อนเวลาตามสัญญา หรือวันที่ทวงถามหรือเรียกให้ชำระเงินแล้วแต่วันใดจะถึงก่อน โดยให้รายงานแยกเป็นจำนวนบัญชี และยอดสินเชื่อคงค้างรายงานเฉพาะต้นเงิน (หลังหักรายได้รอการตัดบัญชี)
</t>
    </r>
  </si>
  <si>
    <r>
      <t xml:space="preserve">     </t>
    </r>
    <r>
      <rPr>
        <vertAlign val="superscript"/>
        <sz val="16"/>
        <rFont val="BrowalliaUPC"/>
        <family val="2"/>
      </rPr>
      <t>5/</t>
    </r>
    <r>
      <rPr>
        <sz val="16"/>
        <rFont val="BrowalliaUPC"/>
        <family val="2"/>
      </rPr>
      <t xml:space="preserve">  จำนวนบัญชี หมายถึง จำนวนบัญชีลูกหนี้สินเชื่อส่วนบุคคลภายใต้การกำกับประเภทสินเชื่อที่มีทะเบียนรถเป็นประกัน ที่ผิดนัดชำระหนี้ ตามระยะเวลาที่ระบุไว้ ตามข้อ 4 ณ วันสิ้นเดือนที่รายงาน
</t>
    </r>
  </si>
  <si>
    <r>
      <t xml:space="preserve">    </t>
    </r>
    <r>
      <rPr>
        <vertAlign val="superscript"/>
        <sz val="16"/>
        <rFont val="BrowalliaUPC"/>
        <family val="2"/>
      </rPr>
      <t xml:space="preserve"> 6/</t>
    </r>
    <r>
      <rPr>
        <sz val="16"/>
        <rFont val="BrowalliaUPC"/>
        <family val="2"/>
      </rPr>
      <t xml:space="preserve">  สินเชื่อคงค้าง หมายถึง ยอดสินเชื่อคงค้างของลูกหนี้สินเชื่อส่วนบุคคลภายใต้การกำกับประเภทสินเชื่อที่มีทะเบียนรถเป็นประกัน เฉพาะบัญชีที่มีการผิดนัดชำระหนี้ตามระยะเวลาที่ระบุไว้ ตามข้อ 4 ณ วันสิ้นเดือนที่รายงาน</t>
    </r>
  </si>
  <si>
    <r>
      <t xml:space="preserve">    </t>
    </r>
    <r>
      <rPr>
        <vertAlign val="superscript"/>
        <sz val="16"/>
        <rFont val="BrowalliaUPC"/>
        <family val="2"/>
      </rPr>
      <t xml:space="preserve"> 7/</t>
    </r>
    <r>
      <rPr>
        <sz val="16"/>
        <rFont val="BrowalliaUPC"/>
        <family val="2"/>
      </rPr>
      <t xml:space="preserve">  การตัดหนี้สูญ หมายถึง สินเชื่อส่วนบุคคลภายใต้การกำกับประเภทสินเชื่อที่มีทะเบียนรถเป็นประกัน ที่มีการตัดหนี้สูญในเดือนที่รายงาน โดยรายงานเป็นจำนวนบัญชี และสินเชื่อคงค้าง
</t>
    </r>
  </si>
  <si>
    <t>รหัสประจำตัวผู้รายงาน</t>
  </si>
  <si>
    <t>งวดของชุดข้อมูล (MM-YYYY)  เดือน</t>
  </si>
  <si>
    <t>ปี ค.ศ.</t>
  </si>
  <si>
    <t>รหัสประจำตัวผู้รายงาน --&gt;</t>
  </si>
  <si>
    <t>ประเภทรหัสประจำตัวผู้รายงาน --&gt;</t>
  </si>
  <si>
    <t>รายงานการให้สินเชื่อส่วนบุคคลภายใต้การกำกับ</t>
  </si>
  <si>
    <t>ณ วันที่</t>
  </si>
  <si>
    <t>เดือน</t>
  </si>
  <si>
    <t>ค.ศ.</t>
  </si>
  <si>
    <r>
      <t xml:space="preserve">1. 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จำแนกตามรายจังหวัด </t>
    </r>
    <r>
      <rPr>
        <b/>
        <vertAlign val="superscript"/>
        <sz val="14"/>
        <rFont val="BrowalliaUPC"/>
        <family val="2"/>
      </rPr>
      <t>1/</t>
    </r>
  </si>
  <si>
    <t xml:space="preserve">หน่วย:บาท </t>
  </si>
  <si>
    <t>ชื่อจังหวัด</t>
  </si>
  <si>
    <t>จำนวนสาขาในจังหวัด</t>
  </si>
  <si>
    <t>จำนวนพนักงานรวมทุกสาขาในจังหวัด</t>
  </si>
  <si>
    <t>รายได้รวมของ
ผู้บริโภค 
(บาท/เดือน)</t>
  </si>
  <si>
    <t>ข้อมูลผู้บริโภครวม</t>
  </si>
  <si>
    <r>
      <t xml:space="preserve">ข้อมูลสินเชื่อใหม่ </t>
    </r>
    <r>
      <rPr>
        <b/>
        <vertAlign val="superscript"/>
        <sz val="14"/>
        <rFont val="BrowalliaUPC"/>
        <family val="2"/>
      </rPr>
      <t>4/</t>
    </r>
  </si>
  <si>
    <r>
      <t xml:space="preserve">       ลูกหนี้ผิดนัดชำระหนี้ </t>
    </r>
    <r>
      <rPr>
        <b/>
        <vertAlign val="superscript"/>
        <sz val="14"/>
        <rFont val="BrowalliaUPC"/>
        <family val="2"/>
      </rPr>
      <t>5/</t>
    </r>
  </si>
  <si>
    <r>
      <t>การตัดหนี้สูญ</t>
    </r>
    <r>
      <rPr>
        <b/>
        <vertAlign val="superscript"/>
        <sz val="14"/>
        <rFont val="BrowalliaUPC"/>
        <family val="2"/>
      </rPr>
      <t xml:space="preserve"> 8/</t>
    </r>
    <r>
      <rPr>
        <b/>
        <sz val="14"/>
        <rFont val="BrowalliaUPC"/>
        <family val="2"/>
      </rPr>
      <t xml:space="preserve"> (write-off)</t>
    </r>
  </si>
  <si>
    <t>เกิน 1 เดือน ถึง 3 เดือน</t>
  </si>
  <si>
    <t>เกิน 3 เดือน ถึง 6 เดือน</t>
  </si>
  <si>
    <t>เกิน 6 เดือน ถึง 12 เดือน</t>
  </si>
  <si>
    <t>เกิน 12 เดือน</t>
  </si>
  <si>
    <r>
      <t xml:space="preserve">จำนวนบัญชี </t>
    </r>
    <r>
      <rPr>
        <b/>
        <vertAlign val="superscript"/>
        <sz val="14"/>
        <rFont val="BrowalliaUPC"/>
        <family val="2"/>
      </rPr>
      <t>2/</t>
    </r>
  </si>
  <si>
    <r>
      <t xml:space="preserve">สินเชื่อคงค้าง </t>
    </r>
    <r>
      <rPr>
        <b/>
        <vertAlign val="superscript"/>
        <sz val="14"/>
        <rFont val="BrowalliaUPC"/>
        <family val="2"/>
      </rPr>
      <t>3/</t>
    </r>
  </si>
  <si>
    <t xml:space="preserve">จำนวนบัญชี </t>
  </si>
  <si>
    <t>สินเชื่อใหม่</t>
  </si>
  <si>
    <r>
      <t xml:space="preserve">จำนวนบัญชี </t>
    </r>
    <r>
      <rPr>
        <b/>
        <vertAlign val="superscript"/>
        <sz val="14"/>
        <rFont val="BrowalliaUPC"/>
        <family val="2"/>
      </rPr>
      <t>6/</t>
    </r>
  </si>
  <si>
    <r>
      <t xml:space="preserve">สินเชื่อคงค้าง </t>
    </r>
    <r>
      <rPr>
        <b/>
        <vertAlign val="superscript"/>
        <sz val="14"/>
        <rFont val="BrowalliaUPC"/>
        <family val="2"/>
      </rPr>
      <t xml:space="preserve"> 7/</t>
    </r>
  </si>
  <si>
    <r>
      <t xml:space="preserve">สินเชื่อคงค้าง </t>
    </r>
    <r>
      <rPr>
        <b/>
        <vertAlign val="superscript"/>
        <sz val="14"/>
        <rFont val="BrowalliaUPC"/>
        <family val="2"/>
      </rPr>
      <t xml:space="preserve"> </t>
    </r>
  </si>
  <si>
    <r>
      <t xml:space="preserve">1. การพิจารณาจากรายได้จากแหล่งที่มาต่าง ๆ รวมกัน </t>
    </r>
    <r>
      <rPr>
        <b/>
        <vertAlign val="superscript"/>
        <sz val="14"/>
        <color theme="1"/>
        <rFont val="BrowalliaUPC"/>
        <family val="2"/>
      </rPr>
      <t>9/</t>
    </r>
  </si>
  <si>
    <t>ต่ำกว่า 5,000</t>
  </si>
  <si>
    <t>5,000.01 - 10,000.00</t>
  </si>
  <si>
    <t>10,000.01 - 15,000.00</t>
  </si>
  <si>
    <t>15,000.01 - 20,000.00</t>
  </si>
  <si>
    <t>20,000.01 - 25,000.00</t>
  </si>
  <si>
    <t>25,000.01 - 30,000.00</t>
  </si>
  <si>
    <t>30,000.01 - 50,000.00</t>
  </si>
  <si>
    <t>50,000.01 บาทขึ้นไป</t>
  </si>
  <si>
    <r>
      <t xml:space="preserve">2. การพิจารณาจากกระแสเงินสดหมุนเวียนในบัญชีเงินฝาก </t>
    </r>
    <r>
      <rPr>
        <b/>
        <vertAlign val="superscript"/>
        <sz val="14"/>
        <rFont val="BrowalliaUPC"/>
        <family val="2"/>
      </rPr>
      <t>10/</t>
    </r>
  </si>
  <si>
    <t>รวม</t>
  </si>
  <si>
    <r>
      <t xml:space="preserve">2. 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จำแนกตามรายจังหวัด </t>
    </r>
    <r>
      <rPr>
        <b/>
        <vertAlign val="superscript"/>
        <sz val="14"/>
        <rFont val="BrowalliaUPC"/>
        <family val="2"/>
      </rPr>
      <t>1/</t>
    </r>
  </si>
  <si>
    <t>วงเงินสินเชื่อ
(บาท)</t>
  </si>
  <si>
    <r>
      <t xml:space="preserve">1. การพิจารณาจากรายได้จากแหล่งที่มาต่าง ๆ รวมกัน </t>
    </r>
    <r>
      <rPr>
        <b/>
        <vertAlign val="superscript"/>
        <sz val="14"/>
        <rFont val="BrowalliaUPC"/>
        <family val="2"/>
      </rPr>
      <t>9/</t>
    </r>
  </si>
  <si>
    <t>10,000.01 - 20,000.00</t>
  </si>
  <si>
    <t>20,000.01 - 30,000.00</t>
  </si>
  <si>
    <t>50,000.01 - 100,000.00</t>
  </si>
  <si>
    <t>100,000.01 - 200,000.00</t>
  </si>
  <si>
    <t>200,000.01 - 500,000.00</t>
  </si>
  <si>
    <t>500,000.01 - 1,000,000.00</t>
  </si>
  <si>
    <t>1,000,000.01 - 2,000,000.00</t>
  </si>
  <si>
    <t>2,000,000.01 บาทขึ้นไป</t>
  </si>
  <si>
    <r>
      <t xml:space="preserve">3. การพิจารณาจากปัจจัยอื่นที่สะท้อนความสามารถในการชำระหนี้ </t>
    </r>
    <r>
      <rPr>
        <b/>
        <vertAlign val="superscript"/>
        <sz val="14"/>
        <rFont val="BrowalliaUPC"/>
        <family val="2"/>
      </rPr>
      <t>11/</t>
    </r>
  </si>
  <si>
    <t>ประเภทรถที่รับทะเบียนรถเป็นประกัน</t>
  </si>
  <si>
    <t>วงเงินสินเชื่อ</t>
  </si>
  <si>
    <r>
      <t xml:space="preserve">ข้อมูลสินเชื่อใหม่ </t>
    </r>
    <r>
      <rPr>
        <b/>
        <vertAlign val="superscript"/>
        <sz val="14"/>
        <rFont val="BrowalliaUPC"/>
        <family val="2"/>
      </rPr>
      <t>3/</t>
    </r>
  </si>
  <si>
    <r>
      <t xml:space="preserve">       ลูกหนี้ผิดนัดชำระหนี้ </t>
    </r>
    <r>
      <rPr>
        <b/>
        <vertAlign val="superscript"/>
        <sz val="14"/>
        <rFont val="BrowalliaUPC"/>
        <family val="2"/>
      </rPr>
      <t>4/</t>
    </r>
  </si>
  <si>
    <r>
      <t>การตัดหนี้สูญ</t>
    </r>
    <r>
      <rPr>
        <b/>
        <vertAlign val="superscript"/>
        <sz val="14"/>
        <rFont val="BrowalliaUPC"/>
        <family val="2"/>
      </rPr>
      <t xml:space="preserve"> 7/</t>
    </r>
    <r>
      <rPr>
        <b/>
        <sz val="14"/>
        <rFont val="BrowalliaUPC"/>
        <family val="2"/>
      </rPr>
      <t xml:space="preserve"> (write-off)</t>
    </r>
  </si>
  <si>
    <r>
      <t xml:space="preserve">จำนวนบัญชี </t>
    </r>
    <r>
      <rPr>
        <b/>
        <vertAlign val="superscript"/>
        <sz val="14"/>
        <rFont val="BrowalliaUPC"/>
        <family val="2"/>
      </rPr>
      <t>1/</t>
    </r>
  </si>
  <si>
    <r>
      <t xml:space="preserve">สินเชื่อคงค้าง </t>
    </r>
    <r>
      <rPr>
        <b/>
        <vertAlign val="superscript"/>
        <sz val="14"/>
        <rFont val="BrowalliaUPC"/>
        <family val="2"/>
      </rPr>
      <t xml:space="preserve">2/ </t>
    </r>
  </si>
  <si>
    <r>
      <t xml:space="preserve">จำนวนบัญชี </t>
    </r>
    <r>
      <rPr>
        <b/>
        <vertAlign val="superscript"/>
        <sz val="14"/>
        <rFont val="BrowalliaUPC"/>
        <family val="2"/>
      </rPr>
      <t>5/</t>
    </r>
  </si>
  <si>
    <r>
      <t xml:space="preserve">สินเชื่อคงค้าง </t>
    </r>
    <r>
      <rPr>
        <b/>
        <vertAlign val="superscript"/>
        <sz val="14"/>
        <rFont val="BrowalliaUPC"/>
        <family val="2"/>
      </rPr>
      <t>6/</t>
    </r>
  </si>
  <si>
    <t>1. รถจักรยานยนต์</t>
  </si>
  <si>
    <t>ต่ำกว่า 10,000</t>
  </si>
  <si>
    <t>30,000.01 - 40,000.00</t>
  </si>
  <si>
    <t>40,000.01 - 50,000.00</t>
  </si>
  <si>
    <t>50,000.01 - 75,000.00</t>
  </si>
  <si>
    <t>75,000.01 - 100,000.00</t>
  </si>
  <si>
    <t>100,000.01 บาทขึ้นไป</t>
  </si>
  <si>
    <t>2. รถเก๋งส่วนบุคคล</t>
  </si>
  <si>
    <t>ต่ำกว่า 50,000</t>
  </si>
  <si>
    <t>100,000.01 - 125,000.00</t>
  </si>
  <si>
    <t>125,000.01 - 150,000.00</t>
  </si>
  <si>
    <t>150,000.01 - 200,000.00</t>
  </si>
  <si>
    <t>200,000.01 - 250,000.00</t>
  </si>
  <si>
    <t>250,000.01 - 500,000.00</t>
  </si>
  <si>
    <t>1,000,000.01 บาทขึ้นไป</t>
  </si>
  <si>
    <t>3. รถเก๋งรับจ้าง</t>
  </si>
  <si>
    <t>4. รถกระบะ</t>
  </si>
  <si>
    <t>5. รถบรรทุก</t>
  </si>
  <si>
    <t>6. รถเพื่อการเกษตร</t>
  </si>
  <si>
    <t>7. รถอื่น ๆ</t>
  </si>
  <si>
    <t>รวมทั้งสิ้น</t>
  </si>
  <si>
    <t>XXX</t>
  </si>
  <si>
    <t>1. 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จำแนกตามรายจังหวัด (1. Unsecured PLR for others)</t>
  </si>
  <si>
    <t>2. 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จำแนกตามรายจังหวัด (2. Unsecured PLR for occupation)</t>
  </si>
  <si>
    <t>3. สินเชื่อส่วนบุคคลภายใต้การกำกับประเภทสินเชื่อที่มีทะเบียนรถเป็นประกัน จำแนกตามรายจังหวัด (3. Title Loan)</t>
  </si>
  <si>
    <t>sheet ชื่อ "ผู้ส่งข้อมูล"</t>
  </si>
  <si>
    <t>เป็น sheet สำหรับป้อนข้อมูลของผู้ส่งข้อมูล</t>
  </si>
  <si>
    <t>2. ป้อนข้อมูลรหัสประจำตัวผู้รายงาน ชื่อสถาบันการเงิน / ผู้ประกอบธุรกิจ ประเภทรหัสมาตรฐานประจำตัวผู้รายงาน เดือนของข้อมูล ปีของข้อมูล ใน sheet "ผู้ส่งข้อมูล"</t>
  </si>
  <si>
    <r>
      <t xml:space="preserve">     </t>
    </r>
    <r>
      <rPr>
        <vertAlign val="superscript"/>
        <sz val="16"/>
        <rFont val="BrowalliaUPC"/>
        <family val="2"/>
      </rPr>
      <t>1/</t>
    </r>
    <r>
      <rPr>
        <sz val="16"/>
        <rFont val="BrowalliaUPC"/>
        <family val="2"/>
      </rPr>
      <t xml:space="preserve">  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หมายถึง สินเชื่อส่วนบุคคลภายใต้การกำกับที่มิใช่สินเชื่อที่มีทะเบียนรถเป็นประกัน ในส่วนที่เป็นสินเชื่อส่วนบุคคลเฉพาะที่ไม่มีทรัพย์หรือทรัพย์สินเป็นหลักประกันที่ไม่มีวัตถุประสงค์เพื่อนำไปใช้ในการประกอบอาชีพ และ สินเชื่อส่วนบุคคลประเภทการให้เช่าซื้อและลีสซิ่งสินค้าต่าง ๆ ซึ่งไม่มีวัตถุประสงค์เพื่อนำไปใช้ในการประกอบอาชีพ โดยรายงานเป็นยอดรวมในแต่ละจังหวัด</t>
    </r>
  </si>
  <si>
    <r>
      <t xml:space="preserve">    </t>
    </r>
    <r>
      <rPr>
        <vertAlign val="superscript"/>
        <sz val="16"/>
        <rFont val="BrowalliaUPC"/>
        <family val="2"/>
      </rPr>
      <t xml:space="preserve"> 7/</t>
    </r>
    <r>
      <rPr>
        <sz val="16"/>
        <rFont val="BrowalliaUPC"/>
        <family val="2"/>
      </rPr>
      <t xml:space="preserve">  สินเชื่อคงค้าง หมายถึง ยอดสินเชื่อคงค้างของลูกหนี้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เฉพาะบัญชีที่มีการผิดนัดชำระหนี้ตามระยะเวลาที่ระบุไว้ ตามข้อ 5 ณ วันสิ้นเดือนที่รายงาน</t>
    </r>
  </si>
  <si>
    <r>
      <t xml:space="preserve">     </t>
    </r>
    <r>
      <rPr>
        <vertAlign val="superscript"/>
        <sz val="16"/>
        <rFont val="BrowalliaUPC"/>
        <family val="2"/>
      </rPr>
      <t xml:space="preserve">10/ </t>
    </r>
    <r>
      <rPr>
        <sz val="16"/>
        <rFont val="BrowalliaUPC"/>
        <family val="2"/>
      </rPr>
      <t>การพิจารณาจากกระแสเงินสดหมุนเวียนในบัญชีเงินฝาก หมายถึง การพิจารณาให้สินเชื่อส่วนบุคคลภายใต้การกำกับที่มิใช่สินเชื่อที่มีทะเบียนรถเป็นประกัน ซึ่งไม่มีวัตถุประสงค์เพื่อนำไปใช้ในการประกอบอาชีพ โดยพิจารณาจากกระแสเงินสดเข้าในบัญชีเงินฝากของผู้บริโภคซึ่งฝากไว้กับสถาบันการเงินเฉลี่ยต่อเดือนเป็นระยะเวลาไม่น้อยกว่า 6 เดือน</t>
    </r>
  </si>
  <si>
    <r>
      <t xml:space="preserve">     </t>
    </r>
    <r>
      <rPr>
        <vertAlign val="superscript"/>
        <sz val="16"/>
        <rFont val="BrowalliaUPC"/>
        <family val="2"/>
      </rPr>
      <t>11/</t>
    </r>
    <r>
      <rPr>
        <sz val="16"/>
        <rFont val="BrowalliaUPC"/>
        <family val="2"/>
      </rPr>
      <t xml:space="preserve"> การพิจารณาจากปัจจัยอื่นที่สะท้อนความสามารถในการชำระหนี้ หมายถึง การพิจารณาให้สินเชื่อส่วนบุคคลภายใต้การกำกับที่มิใช่สินเชื่อที่มีทะเบียนรถเป็นประกัน ที่มีวัตถุประสงค์เพื่อนำไปใช้ในการประกอบอาชีพ โดยพิจารณาความสามารถในการชำระหนี้ของผู้ใช้บริการจากปัจจัยอื่นที่สะท้อนความสามารถในการชำระหนี้อย่างถูกต้องและน่าเชื่อถือ ซึ่งสถาบันการเงินหรือผู้ประกอบธุรกิจต้องจัดให้มีนโยบายและกลไกการควบคุมการจัดทำแบบจำลองเพื่อใช้ในการพิจารณาความสามารถในการชำระหนี้ตามที่ธนาคารแห่งประเทศไทยกำหนดในเอกสารแนบ 1</t>
    </r>
  </si>
  <si>
    <t>ประเภทรหัสมาตรฐานประจำตัวผู้รายงาน</t>
  </si>
  <si>
    <t>YYY</t>
  </si>
  <si>
    <t>บริษัท กกก จำกัด</t>
  </si>
  <si>
    <t>Juristic Id</t>
  </si>
  <si>
    <t>sheet ชื่อ "ตัวอย่างการกรอกข้อมูลรายจังหวัด"</t>
  </si>
  <si>
    <t>เป็น sheet ตัวอย่างการคัดลอกตารางเพื่อกรอกข้อมูลรายจังหวัด กรณีสถาบันการเงินหรือผู้ประกอบธุรกิจมีสาขามากกว่า 1 จังหวัด</t>
  </si>
  <si>
    <r>
      <rPr>
        <b/>
        <sz val="16"/>
        <color theme="1"/>
        <rFont val="BrowalliaUPC"/>
        <family val="2"/>
      </rPr>
      <t xml:space="preserve">หมายเหตุ : </t>
    </r>
    <r>
      <rPr>
        <sz val="16"/>
        <color theme="1"/>
        <rFont val="BrowalliaUPC"/>
        <family val="2"/>
      </rPr>
      <t>ธปท. ได้จัดทำโปรแกรม Generate Template แบบรายงานสินเชื่อส่วนบุคคลภายใต้การกำกับรายจังหวัด (HPLR_GenerateTemplate.xlsm) เพื่ออำนวยความสะดวกแก่ผู้รายงาน</t>
    </r>
  </si>
  <si>
    <t xml:space="preserve"> กรณีมีสาขามากกว่า 1 จังหวัด  อย่างไรก็ตาม หากผู้ใช้งานไม่สะดวกใช้โปรแกรม Generate Template สามารถใช้ไฟล์นี้ HPLRXXX_YYYYMMDD_PLH.xlsx ในการป้อนรายละเอียดข้อมูลสินเชื่อแทนได้ </t>
  </si>
  <si>
    <t xml:space="preserve"> โดยดูตัวอย่างการคัดลอกตารางตาม Sheet "ตัวอย่างการกรอกข้อมูลรายจังหวัด"</t>
  </si>
  <si>
    <t>ไฟล์ Excel รายงานสินเชื่อส่วนบุคคล จำแนกตามรายจังหวัด ประกอบด้วย 6 sheets คือ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</si>
</sst>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6"/>
      <color theme="1"/>
      <name val="BrowalliaUPC"/>
      <family val="2"/>
      <charset val="222"/>
    </font>
    <font>
      <sz val="16"/>
      <color theme="1"/>
      <name val="BrowalliaUPC"/>
      <family val="2"/>
    </font>
    <font>
      <b/>
      <sz val="16"/>
      <color theme="1"/>
      <name val="BrowalliaUPC"/>
      <family val="2"/>
    </font>
    <font>
      <sz val="12"/>
      <name val="BrowalliaUPC"/>
      <family val="2"/>
    </font>
    <font>
      <b/>
      <sz val="16"/>
      <color rgb="FF0070C0"/>
      <name val="BrowalliaUPC"/>
      <family val="2"/>
    </font>
    <font>
      <sz val="16"/>
      <color indexed="12"/>
      <name val="BrowalliaUPC"/>
      <family val="2"/>
    </font>
    <font>
      <b/>
      <sz val="16"/>
      <name val="BrowalliaUPC"/>
      <family val="2"/>
    </font>
    <font>
      <b/>
      <u/>
      <sz val="16"/>
      <name val="BrowalliaUPC"/>
      <family val="2"/>
    </font>
    <font>
      <sz val="16"/>
      <name val="BrowalliaUPC"/>
      <family val="2"/>
    </font>
    <font>
      <vertAlign val="superscript"/>
      <sz val="16"/>
      <name val="BrowalliaUPC"/>
      <family val="2"/>
    </font>
    <font>
      <sz val="16"/>
      <color rgb="FF0000FF"/>
      <name val="BrowalliaUPC"/>
      <family val="2"/>
    </font>
    <font>
      <sz val="14"/>
      <color rgb="FF7030A0"/>
      <name val="BrowalliaUPC"/>
      <family val="2"/>
    </font>
    <font>
      <sz val="16"/>
      <color rgb="FF0000FF"/>
      <name val="BrowalliaUPC"/>
      <family val="2"/>
      <charset val="222"/>
    </font>
    <font>
      <sz val="14"/>
      <name val="BrowalliaUPC"/>
      <family val="2"/>
    </font>
    <font>
      <b/>
      <sz val="14"/>
      <name val="BrowalliaUPC"/>
      <family val="2"/>
    </font>
    <font>
      <b/>
      <vertAlign val="superscript"/>
      <sz val="14"/>
      <name val="BrowalliaUPC"/>
      <family val="2"/>
    </font>
    <font>
      <u/>
      <sz val="14"/>
      <name val="BrowalliaUPC"/>
      <family val="2"/>
    </font>
    <font>
      <b/>
      <sz val="14"/>
      <color theme="1"/>
      <name val="BrowalliaUPC"/>
      <family val="2"/>
    </font>
    <font>
      <sz val="14"/>
      <color rgb="FF0000FF"/>
      <name val="BrowalliaUPC"/>
      <family val="2"/>
    </font>
    <font>
      <sz val="14"/>
      <color indexed="12"/>
      <name val="BrowalliaUPC"/>
      <family val="2"/>
    </font>
    <font>
      <b/>
      <vertAlign val="superscript"/>
      <sz val="14"/>
      <color theme="1"/>
      <name val="BrowalliaUPC"/>
      <family val="2"/>
    </font>
    <font>
      <sz val="14"/>
      <color theme="1"/>
      <name val="BrowalliaUPC"/>
      <family val="2"/>
    </font>
  </fonts>
  <fills count="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1" fillId="0" borderId="0" xfId="0" applyFont="1" applyFill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2" fillId="0" borderId="0" xfId="0" applyFont="1"/>
    <xf numFmtId="0" fontId="6" fillId="0" borderId="0" xfId="0" applyFont="1" applyBorder="1" applyAlignment="1" applyProtection="1">
      <alignment horizontal="left"/>
    </xf>
    <xf numFmtId="0" fontId="8" fillId="0" borderId="0" xfId="0" applyFont="1" applyProtection="1"/>
    <xf numFmtId="0" fontId="8" fillId="0" borderId="0" xfId="0" applyFont="1" applyBorder="1" applyProtection="1"/>
    <xf numFmtId="0" fontId="8" fillId="0" borderId="0" xfId="0" applyFont="1" applyFill="1" applyProtection="1"/>
    <xf numFmtId="0" fontId="1" fillId="0" borderId="0" xfId="0" applyFont="1" applyAlignment="1">
      <alignment wrapText="1"/>
    </xf>
    <xf numFmtId="0" fontId="2" fillId="0" borderId="0" xfId="0" applyFont="1" applyAlignment="1" applyProtection="1">
      <alignment horizontal="left" vertical="top"/>
    </xf>
    <xf numFmtId="49" fontId="5" fillId="0" borderId="0" xfId="0" applyNumberFormat="1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left" vertical="top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vertical="top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13" fillId="0" borderId="0" xfId="0" applyFont="1" applyBorder="1" applyAlignment="1" applyProtection="1">
      <alignment horizontal="center"/>
    </xf>
    <xf numFmtId="49" fontId="13" fillId="0" borderId="0" xfId="0" quotePrefix="1" applyNumberFormat="1" applyFont="1" applyFill="1" applyBorder="1" applyAlignment="1" applyProtection="1">
      <alignment horizontal="center" vertical="center"/>
    </xf>
    <xf numFmtId="0" fontId="13" fillId="0" borderId="0" xfId="0" quotePrefix="1" applyNumberFormat="1" applyFont="1" applyFill="1" applyBorder="1" applyAlignment="1" applyProtection="1">
      <alignment horizontal="left" vertical="center"/>
    </xf>
    <xf numFmtId="0" fontId="13" fillId="0" borderId="0" xfId="0" quotePrefix="1" applyFont="1" applyBorder="1" applyAlignment="1" applyProtection="1">
      <alignment horizontal="center"/>
    </xf>
    <xf numFmtId="0" fontId="13" fillId="0" borderId="0" xfId="0" applyFont="1" applyProtection="1"/>
    <xf numFmtId="0" fontId="13" fillId="0" borderId="0" xfId="0" applyFont="1" applyBorder="1" applyProtection="1"/>
    <xf numFmtId="0" fontId="13" fillId="0" borderId="0" xfId="0" quotePrefix="1" applyNumberFormat="1" applyFont="1" applyFill="1" applyBorder="1" applyAlignment="1" applyProtection="1">
      <alignment horizontal="center" vertical="center"/>
    </xf>
    <xf numFmtId="0" fontId="14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Protection="1"/>
    <xf numFmtId="0" fontId="16" fillId="0" borderId="0" xfId="0" applyFont="1" applyFill="1" applyBorder="1" applyProtection="1"/>
    <xf numFmtId="0" fontId="13" fillId="0" borderId="1" xfId="0" applyFont="1" applyBorder="1" applyProtection="1"/>
    <xf numFmtId="0" fontId="13" fillId="0" borderId="1" xfId="0" applyFont="1" applyBorder="1" applyAlignment="1" applyProtection="1">
      <alignment horizontal="center"/>
    </xf>
    <xf numFmtId="0" fontId="13" fillId="0" borderId="1" xfId="0" applyFont="1" applyFill="1" applyBorder="1" applyProtection="1"/>
    <xf numFmtId="0" fontId="13" fillId="0" borderId="0" xfId="0" applyFont="1" applyBorder="1" applyAlignment="1" applyProtection="1">
      <alignment horizontal="right"/>
    </xf>
    <xf numFmtId="0" fontId="14" fillId="5" borderId="7" xfId="0" applyFont="1" applyFill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9" xfId="0" applyNumberFormat="1" applyFont="1" applyBorder="1" applyAlignment="1" applyProtection="1">
      <alignment horizontal="center" vertical="center"/>
      <protection locked="0"/>
    </xf>
    <xf numFmtId="3" fontId="19" fillId="0" borderId="2" xfId="0" applyNumberFormat="1" applyFont="1" applyBorder="1" applyAlignment="1" applyProtection="1">
      <alignment horizontal="center" vertical="center"/>
      <protection locked="0"/>
    </xf>
    <xf numFmtId="4" fontId="19" fillId="0" borderId="7" xfId="0" applyNumberFormat="1" applyFont="1" applyBorder="1" applyAlignment="1" applyProtection="1">
      <alignment horizontal="center" vertical="center"/>
      <protection locked="0"/>
    </xf>
    <xf numFmtId="3" fontId="19" fillId="0" borderId="3" xfId="0" applyNumberFormat="1" applyFont="1" applyBorder="1" applyAlignment="1" applyProtection="1">
      <alignment horizontal="center" vertical="center"/>
      <protection locked="0"/>
    </xf>
    <xf numFmtId="4" fontId="19" fillId="0" borderId="3" xfId="0" applyNumberFormat="1" applyFont="1" applyBorder="1" applyAlignment="1" applyProtection="1">
      <alignment horizontal="center" vertical="center"/>
      <protection locked="0"/>
    </xf>
    <xf numFmtId="4" fontId="19" fillId="0" borderId="2" xfId="0" applyNumberFormat="1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 applyProtection="1">
      <alignment horizontal="center" vertical="center"/>
      <protection locked="0"/>
    </xf>
    <xf numFmtId="4" fontId="19" fillId="0" borderId="9" xfId="0" applyNumberFormat="1" applyFont="1" applyBorder="1" applyAlignment="1" applyProtection="1">
      <alignment horizontal="center" vertical="center"/>
      <protection locked="0"/>
    </xf>
    <xf numFmtId="3" fontId="19" fillId="0" borderId="12" xfId="0" applyNumberFormat="1" applyFont="1" applyBorder="1" applyAlignment="1" applyProtection="1">
      <alignment horizontal="center" vertical="center"/>
      <protection locked="0"/>
    </xf>
    <xf numFmtId="4" fontId="19" fillId="0" borderId="1" xfId="0" applyNumberFormat="1" applyFont="1" applyBorder="1" applyAlignment="1" applyProtection="1">
      <alignment horizontal="center" vertical="center"/>
      <protection locked="0"/>
    </xf>
    <xf numFmtId="4" fontId="19" fillId="0" borderId="12" xfId="0" applyNumberFormat="1" applyFont="1" applyBorder="1" applyAlignment="1" applyProtection="1">
      <alignment horizontal="center" vertical="center"/>
      <protection locked="0"/>
    </xf>
    <xf numFmtId="4" fontId="19" fillId="0" borderId="10" xfId="0" applyNumberFormat="1" applyFont="1" applyBorder="1" applyAlignment="1" applyProtection="1">
      <alignment horizontal="center" vertical="center"/>
      <protection locked="0"/>
    </xf>
    <xf numFmtId="3" fontId="19" fillId="0" borderId="5" xfId="0" applyNumberFormat="1" applyFont="1" applyBorder="1" applyAlignment="1" applyProtection="1">
      <alignment horizontal="center" vertical="center"/>
      <protection locked="0"/>
    </xf>
    <xf numFmtId="4" fontId="19" fillId="0" borderId="5" xfId="0" applyNumberFormat="1" applyFont="1" applyBorder="1" applyAlignment="1" applyProtection="1">
      <alignment horizontal="center" vertical="center"/>
      <protection locked="0"/>
    </xf>
    <xf numFmtId="0" fontId="14" fillId="5" borderId="6" xfId="0" applyFont="1" applyFill="1" applyBorder="1" applyProtection="1"/>
    <xf numFmtId="0" fontId="14" fillId="5" borderId="7" xfId="0" applyFont="1" applyFill="1" applyBorder="1" applyProtection="1"/>
    <xf numFmtId="0" fontId="14" fillId="5" borderId="8" xfId="0" applyFont="1" applyFill="1" applyBorder="1" applyProtection="1"/>
    <xf numFmtId="3" fontId="19" fillId="0" borderId="7" xfId="0" applyNumberFormat="1" applyFont="1" applyBorder="1" applyAlignment="1" applyProtection="1">
      <alignment horizontal="center" vertical="center"/>
      <protection locked="0"/>
    </xf>
    <xf numFmtId="4" fontId="19" fillId="0" borderId="4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3" fontId="19" fillId="0" borderId="0" xfId="0" applyNumberFormat="1" applyFont="1" applyBorder="1" applyAlignment="1" applyProtection="1">
      <alignment horizontal="center" vertical="center"/>
      <protection locked="0"/>
    </xf>
    <xf numFmtId="4" fontId="19" fillId="0" borderId="14" xfId="0" applyNumberFormat="1" applyFont="1" applyBorder="1" applyAlignment="1" applyProtection="1">
      <alignment horizontal="center" vertical="center"/>
      <protection locked="0"/>
    </xf>
    <xf numFmtId="4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6" xfId="0" applyNumberFormat="1" applyFont="1" applyBorder="1" applyAlignment="1" applyProtection="1">
      <alignment horizontal="center" vertical="center"/>
      <protection locked="0"/>
    </xf>
    <xf numFmtId="4" fontId="19" fillId="0" borderId="6" xfId="0" applyNumberFormat="1" applyFont="1" applyBorder="1" applyAlignment="1" applyProtection="1">
      <alignment horizontal="center" vertical="center"/>
      <protection locked="0"/>
    </xf>
    <xf numFmtId="4" fontId="19" fillId="0" borderId="8" xfId="0" applyNumberFormat="1" applyFont="1" applyBorder="1" applyAlignment="1" applyProtection="1">
      <alignment horizontal="center" vertical="center"/>
      <protection locked="0"/>
    </xf>
    <xf numFmtId="3" fontId="19" fillId="0" borderId="10" xfId="0" applyNumberFormat="1" applyFont="1" applyBorder="1" applyAlignment="1" applyProtection="1">
      <alignment horizontal="center" vertical="center"/>
      <protection locked="0"/>
    </xf>
    <xf numFmtId="4" fontId="19" fillId="0" borderId="11" xfId="0" applyNumberFormat="1" applyFont="1" applyBorder="1" applyAlignment="1" applyProtection="1">
      <alignment horizontal="center" vertical="center"/>
      <protection locked="0"/>
    </xf>
    <xf numFmtId="3" fontId="19" fillId="0" borderId="2" xfId="0" applyNumberFormat="1" applyFont="1" applyFill="1" applyBorder="1" applyAlignment="1" applyProtection="1">
      <alignment horizontal="center" vertical="center"/>
      <protection locked="0"/>
    </xf>
    <xf numFmtId="4" fontId="19" fillId="0" borderId="2" xfId="0" applyNumberFormat="1" applyFont="1" applyFill="1" applyBorder="1" applyAlignment="1" applyProtection="1">
      <alignment horizontal="center" vertical="center"/>
      <protection locked="0"/>
    </xf>
    <xf numFmtId="3" fontId="19" fillId="0" borderId="9" xfId="0" applyNumberFormat="1" applyFont="1" applyFill="1" applyBorder="1" applyAlignment="1" applyProtection="1">
      <alignment horizontal="center" vertical="center"/>
      <protection locked="0"/>
    </xf>
    <xf numFmtId="4" fontId="19" fillId="0" borderId="9" xfId="0" applyNumberFormat="1" applyFont="1" applyFill="1" applyBorder="1" applyAlignment="1" applyProtection="1">
      <alignment horizontal="center" vertical="center"/>
      <protection locked="0"/>
    </xf>
    <xf numFmtId="3" fontId="13" fillId="0" borderId="9" xfId="0" applyNumberFormat="1" applyFont="1" applyBorder="1" applyAlignment="1" applyProtection="1">
      <alignment horizontal="center" vertical="center"/>
      <protection locked="0"/>
    </xf>
    <xf numFmtId="3" fontId="13" fillId="0" borderId="12" xfId="0" applyNumberFormat="1" applyFont="1" applyBorder="1" applyAlignment="1" applyProtection="1">
      <alignment horizontal="center" vertical="center"/>
      <protection locked="0"/>
    </xf>
    <xf numFmtId="4" fontId="13" fillId="0" borderId="9" xfId="0" applyNumberFormat="1" applyFont="1" applyBorder="1" applyAlignment="1" applyProtection="1">
      <alignment horizontal="center" vertical="center"/>
      <protection locked="0"/>
    </xf>
    <xf numFmtId="0" fontId="14" fillId="5" borderId="12" xfId="0" applyFont="1" applyFill="1" applyBorder="1" applyAlignment="1" applyProtection="1">
      <alignment horizontal="center" vertical="center"/>
    </xf>
    <xf numFmtId="0" fontId="14" fillId="5" borderId="11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/>
    </xf>
    <xf numFmtId="0" fontId="14" fillId="5" borderId="6" xfId="0" applyFont="1" applyFill="1" applyBorder="1" applyAlignment="1" applyProtection="1">
      <alignment horizontal="center" vertical="center"/>
    </xf>
    <xf numFmtId="0" fontId="14" fillId="5" borderId="8" xfId="0" applyFont="1" applyFill="1" applyBorder="1" applyAlignment="1" applyProtection="1">
      <alignment horizontal="center" vertical="center"/>
    </xf>
    <xf numFmtId="0" fontId="14" fillId="5" borderId="12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/>
    </xf>
    <xf numFmtId="0" fontId="14" fillId="5" borderId="6" xfId="0" applyFont="1" applyFill="1" applyBorder="1" applyAlignment="1" applyProtection="1">
      <alignment horizontal="center"/>
    </xf>
    <xf numFmtId="0" fontId="17" fillId="0" borderId="5" xfId="0" applyFont="1" applyBorder="1" applyAlignment="1" applyProtection="1">
      <alignment horizontal="left" vertical="top"/>
      <protection locked="0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4" xfId="0" applyFont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13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 vertical="top"/>
      <protection locked="0"/>
    </xf>
    <xf numFmtId="0" fontId="14" fillId="0" borderId="13" xfId="0" applyFont="1" applyBorder="1" applyAlignment="1" applyProtection="1">
      <alignment horizontal="left" vertical="center" wrapText="1"/>
      <protection locked="0"/>
    </xf>
    <xf numFmtId="0" fontId="13" fillId="5" borderId="16" xfId="0" applyFont="1" applyFill="1" applyBorder="1" applyAlignment="1" applyProtection="1">
      <alignment horizontal="center" vertical="center"/>
      <protection locked="0"/>
    </xf>
    <xf numFmtId="3" fontId="14" fillId="6" borderId="16" xfId="0" applyNumberFormat="1" applyFont="1" applyFill="1" applyBorder="1" applyAlignment="1" applyProtection="1">
      <alignment horizontal="center" vertical="center"/>
      <protection locked="0"/>
    </xf>
    <xf numFmtId="0" fontId="14" fillId="5" borderId="16" xfId="0" applyFont="1" applyFill="1" applyBorder="1" applyAlignment="1" applyProtection="1">
      <alignment horizontal="center" vertical="center"/>
      <protection locked="0"/>
    </xf>
    <xf numFmtId="4" fontId="14" fillId="6" borderId="17" xfId="0" applyNumberFormat="1" applyFont="1" applyFill="1" applyBorder="1" applyAlignment="1" applyProtection="1">
      <alignment horizontal="center" vertical="center"/>
      <protection locked="0"/>
    </xf>
    <xf numFmtId="4" fontId="14" fillId="6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left" vertical="top"/>
      <protection locked="0"/>
    </xf>
    <xf numFmtId="0" fontId="14" fillId="0" borderId="7" xfId="0" applyFont="1" applyBorder="1" applyAlignment="1" applyProtection="1">
      <alignment horizontal="left" vertical="top"/>
      <protection locked="0"/>
    </xf>
    <xf numFmtId="0" fontId="14" fillId="0" borderId="4" xfId="0" applyFont="1" applyBorder="1" applyAlignment="1" applyProtection="1">
      <alignment horizontal="left" vertical="top"/>
      <protection locked="0"/>
    </xf>
    <xf numFmtId="0" fontId="13" fillId="0" borderId="15" xfId="0" applyFont="1" applyBorder="1" applyAlignment="1" applyProtection="1">
      <alignment horizontal="left" vertical="center"/>
      <protection locked="0"/>
    </xf>
    <xf numFmtId="0" fontId="13" fillId="0" borderId="9" xfId="0" applyFont="1" applyBorder="1" applyAlignment="1" applyProtection="1">
      <alignment horizontal="left"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14" xfId="0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 applyProtection="1">
      <alignment horizontal="left" vertical="center"/>
      <protection locked="0"/>
    </xf>
    <xf numFmtId="0" fontId="13" fillId="0" borderId="10" xfId="0" applyFont="1" applyBorder="1" applyAlignment="1" applyProtection="1">
      <alignment horizontal="left" vertical="center"/>
      <protection locked="0"/>
    </xf>
    <xf numFmtId="3" fontId="14" fillId="6" borderId="17" xfId="0" applyNumberFormat="1" applyFont="1" applyFill="1" applyBorder="1" applyAlignment="1" applyProtection="1">
      <alignment horizontal="center" vertical="center"/>
      <protection locked="0"/>
    </xf>
    <xf numFmtId="0" fontId="14" fillId="5" borderId="12" xfId="0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center"/>
    </xf>
    <xf numFmtId="0" fontId="14" fillId="5" borderId="6" xfId="0" applyFont="1" applyFill="1" applyBorder="1" applyAlignment="1" applyProtection="1">
      <alignment horizontal="center"/>
    </xf>
    <xf numFmtId="0" fontId="13" fillId="0" borderId="2" xfId="0" applyFont="1" applyBorder="1" applyAlignment="1" applyProtection="1">
      <alignment horizontal="left" vertical="top"/>
      <protection locked="0"/>
    </xf>
    <xf numFmtId="0" fontId="13" fillId="0" borderId="3" xfId="0" applyFont="1" applyFill="1" applyBorder="1" applyAlignment="1" applyProtection="1">
      <alignment horizontal="left" vertical="top"/>
      <protection locked="0"/>
    </xf>
    <xf numFmtId="0" fontId="13" fillId="0" borderId="9" xfId="0" applyFont="1" applyBorder="1" applyAlignment="1" applyProtection="1">
      <alignment horizontal="left" vertical="top"/>
      <protection locked="0"/>
    </xf>
    <xf numFmtId="0" fontId="13" fillId="0" borderId="15" xfId="0" applyFont="1" applyFill="1" applyBorder="1" applyAlignment="1" applyProtection="1">
      <alignment horizontal="left" vertical="top"/>
      <protection locked="0"/>
    </xf>
    <xf numFmtId="0" fontId="13" fillId="0" borderId="14" xfId="0" applyFont="1" applyBorder="1" applyAlignment="1" applyProtection="1">
      <alignment horizontal="left" vertical="top"/>
      <protection locked="0"/>
    </xf>
    <xf numFmtId="0" fontId="13" fillId="0" borderId="11" xfId="0" applyFont="1" applyBorder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13" fillId="0" borderId="4" xfId="0" applyFont="1" applyBorder="1" applyAlignment="1" applyProtection="1">
      <alignment horizontal="left" vertical="top"/>
      <protection locked="0"/>
    </xf>
    <xf numFmtId="0" fontId="13" fillId="0" borderId="15" xfId="0" applyFont="1" applyBorder="1" applyAlignment="1" applyProtection="1">
      <alignment horizontal="left" vertical="top"/>
      <protection locked="0"/>
    </xf>
    <xf numFmtId="0" fontId="13" fillId="0" borderId="12" xfId="0" applyFont="1" applyBorder="1" applyAlignment="1" applyProtection="1">
      <alignment horizontal="left" vertical="top"/>
      <protection locked="0"/>
    </xf>
    <xf numFmtId="4" fontId="13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left" vertical="top"/>
      <protection locked="0"/>
    </xf>
    <xf numFmtId="0" fontId="21" fillId="0" borderId="15" xfId="0" applyFont="1" applyBorder="1" applyAlignment="1" applyProtection="1">
      <alignment horizontal="left" vertical="top"/>
      <protection locked="0"/>
    </xf>
    <xf numFmtId="3" fontId="13" fillId="0" borderId="9" xfId="0" applyNumberFormat="1" applyFont="1" applyFill="1" applyBorder="1" applyAlignment="1" applyProtection="1">
      <alignment horizontal="center" vertical="center"/>
      <protection locked="0"/>
    </xf>
    <xf numFmtId="4" fontId="13" fillId="0" borderId="9" xfId="0" applyNumberFormat="1" applyFont="1" applyFill="1" applyBorder="1" applyAlignment="1" applyProtection="1">
      <alignment horizontal="center" vertical="center"/>
      <protection locked="0"/>
    </xf>
    <xf numFmtId="4" fontId="13" fillId="0" borderId="12" xfId="0" applyNumberFormat="1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left" vertical="top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0" fontId="14" fillId="5" borderId="11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/>
    </xf>
    <xf numFmtId="0" fontId="14" fillId="5" borderId="6" xfId="0" applyFont="1" applyFill="1" applyBorder="1" applyAlignment="1" applyProtection="1">
      <alignment horizontal="center" vertical="center"/>
    </xf>
    <xf numFmtId="0" fontId="14" fillId="5" borderId="8" xfId="0" applyFont="1" applyFill="1" applyBorder="1" applyAlignment="1" applyProtection="1">
      <alignment horizontal="center" vertical="center"/>
    </xf>
    <xf numFmtId="0" fontId="14" fillId="5" borderId="12" xfId="0" applyFont="1" applyFill="1" applyBorder="1" applyAlignment="1" applyProtection="1">
      <alignment horizontal="center" vertical="center"/>
    </xf>
    <xf numFmtId="0" fontId="14" fillId="5" borderId="12" xfId="0" applyFont="1" applyFill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/>
    </xf>
    <xf numFmtId="3" fontId="19" fillId="0" borderId="13" xfId="0" applyNumberFormat="1" applyFont="1" applyBorder="1" applyAlignment="1" applyProtection="1">
      <alignment horizontal="center" vertical="center"/>
    </xf>
    <xf numFmtId="0" fontId="17" fillId="0" borderId="5" xfId="0" applyFont="1" applyBorder="1" applyAlignment="1" applyProtection="1">
      <alignment horizontal="left" vertical="top"/>
    </xf>
    <xf numFmtId="0" fontId="17" fillId="0" borderId="7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top" wrapText="1"/>
    </xf>
    <xf numFmtId="3" fontId="13" fillId="0" borderId="9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top"/>
    </xf>
    <xf numFmtId="3" fontId="19" fillId="0" borderId="2" xfId="0" applyNumberFormat="1" applyFont="1" applyBorder="1" applyAlignment="1" applyProtection="1">
      <alignment horizontal="center" vertical="center"/>
    </xf>
    <xf numFmtId="4" fontId="19" fillId="0" borderId="7" xfId="0" applyNumberFormat="1" applyFont="1" applyBorder="1" applyAlignment="1" applyProtection="1">
      <alignment horizontal="center" vertical="center"/>
    </xf>
    <xf numFmtId="3" fontId="19" fillId="0" borderId="3" xfId="0" applyNumberFormat="1" applyFont="1" applyBorder="1" applyAlignment="1" applyProtection="1">
      <alignment horizontal="center" vertical="center"/>
    </xf>
    <xf numFmtId="4" fontId="19" fillId="0" borderId="3" xfId="0" applyNumberFormat="1" applyFont="1" applyBorder="1" applyAlignment="1" applyProtection="1">
      <alignment horizontal="center" vertical="center"/>
    </xf>
    <xf numFmtId="4" fontId="19" fillId="0" borderId="2" xfId="0" applyNumberFormat="1" applyFont="1" applyBorder="1" applyAlignment="1" applyProtection="1">
      <alignment horizontal="center" vertical="center"/>
    </xf>
    <xf numFmtId="3" fontId="19" fillId="0" borderId="9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horizontal="center" vertical="center"/>
    </xf>
    <xf numFmtId="3" fontId="19" fillId="0" borderId="15" xfId="0" applyNumberFormat="1" applyFont="1" applyBorder="1" applyAlignment="1" applyProtection="1">
      <alignment horizontal="center" vertical="center"/>
    </xf>
    <xf numFmtId="4" fontId="19" fillId="0" borderId="15" xfId="0" applyNumberFormat="1" applyFont="1" applyBorder="1" applyAlignment="1" applyProtection="1">
      <alignment horizontal="center" vertical="center"/>
    </xf>
    <xf numFmtId="4" fontId="19" fillId="0" borderId="9" xfId="0" applyNumberFormat="1" applyFont="1" applyBorder="1" applyAlignment="1" applyProtection="1">
      <alignment horizontal="center" vertical="center"/>
    </xf>
    <xf numFmtId="3" fontId="13" fillId="0" borderId="12" xfId="0" applyNumberFormat="1" applyFont="1" applyBorder="1" applyAlignment="1" applyProtection="1">
      <alignment horizontal="center" vertical="center"/>
    </xf>
    <xf numFmtId="3" fontId="19" fillId="0" borderId="12" xfId="0" applyNumberFormat="1" applyFont="1" applyBorder="1" applyAlignment="1" applyProtection="1">
      <alignment horizontal="center" vertical="center"/>
    </xf>
    <xf numFmtId="4" fontId="19" fillId="0" borderId="1" xfId="0" applyNumberFormat="1" applyFont="1" applyBorder="1" applyAlignment="1" applyProtection="1">
      <alignment horizontal="center" vertical="center"/>
    </xf>
    <xf numFmtId="4" fontId="19" fillId="0" borderId="12" xfId="0" applyNumberFormat="1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left" vertical="center" wrapText="1"/>
    </xf>
    <xf numFmtId="4" fontId="19" fillId="0" borderId="10" xfId="0" applyNumberFormat="1" applyFont="1" applyBorder="1" applyAlignment="1" applyProtection="1">
      <alignment horizontal="center" vertical="center"/>
    </xf>
    <xf numFmtId="3" fontId="19" fillId="0" borderId="5" xfId="0" applyNumberFormat="1" applyFont="1" applyBorder="1" applyAlignment="1" applyProtection="1">
      <alignment horizontal="center" vertical="center"/>
    </xf>
    <xf numFmtId="4" fontId="19" fillId="0" borderId="5" xfId="0" applyNumberFormat="1" applyFont="1" applyBorder="1" applyAlignment="1" applyProtection="1">
      <alignment horizontal="center" vertical="center"/>
    </xf>
    <xf numFmtId="0" fontId="13" fillId="5" borderId="16" xfId="0" applyFont="1" applyFill="1" applyBorder="1" applyAlignment="1" applyProtection="1">
      <alignment horizontal="center" vertical="center"/>
    </xf>
    <xf numFmtId="3" fontId="14" fillId="6" borderId="16" xfId="0" applyNumberFormat="1" applyFont="1" applyFill="1" applyBorder="1" applyAlignment="1" applyProtection="1">
      <alignment horizontal="center" vertical="center"/>
    </xf>
    <xf numFmtId="0" fontId="14" fillId="5" borderId="16" xfId="0" applyFont="1" applyFill="1" applyBorder="1" applyAlignment="1" applyProtection="1">
      <alignment horizontal="center" vertical="center"/>
    </xf>
    <xf numFmtId="4" fontId="14" fillId="6" borderId="17" xfId="0" applyNumberFormat="1" applyFont="1" applyFill="1" applyBorder="1" applyAlignment="1" applyProtection="1">
      <alignment horizontal="center" vertical="center"/>
    </xf>
    <xf numFmtId="4" fontId="14" fillId="6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top" wrapText="1"/>
    </xf>
    <xf numFmtId="0" fontId="14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5" borderId="10" xfId="0" applyFont="1" applyFill="1" applyBorder="1" applyAlignment="1" applyProtection="1">
      <alignment horizontal="center" vertical="center" wrapText="1"/>
    </xf>
    <xf numFmtId="0" fontId="14" fillId="5" borderId="11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/>
    </xf>
    <xf numFmtId="0" fontId="14" fillId="5" borderId="6" xfId="0" applyFont="1" applyFill="1" applyBorder="1" applyAlignment="1" applyProtection="1">
      <alignment horizontal="center" vertical="center"/>
    </xf>
    <xf numFmtId="0" fontId="14" fillId="5" borderId="8" xfId="0" applyFont="1" applyFill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center" vertical="center"/>
    </xf>
    <xf numFmtId="0" fontId="14" fillId="5" borderId="4" xfId="0" applyFont="1" applyFill="1" applyBorder="1" applyAlignment="1" applyProtection="1">
      <alignment horizontal="center" vertical="center"/>
    </xf>
    <xf numFmtId="0" fontId="14" fillId="5" borderId="10" xfId="0" applyFont="1" applyFill="1" applyBorder="1" applyAlignment="1" applyProtection="1">
      <alignment horizontal="center" vertical="center"/>
    </xf>
    <xf numFmtId="0" fontId="14" fillId="5" borderId="11" xfId="0" applyFont="1" applyFill="1" applyBorder="1" applyAlignment="1" applyProtection="1">
      <alignment horizontal="center" vertical="center"/>
    </xf>
    <xf numFmtId="0" fontId="17" fillId="5" borderId="2" xfId="0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/>
    </xf>
    <xf numFmtId="0" fontId="17" fillId="5" borderId="12" xfId="0" applyFont="1" applyFill="1" applyBorder="1" applyAlignment="1" applyProtection="1">
      <alignment horizontal="center" vertical="center"/>
    </xf>
    <xf numFmtId="0" fontId="14" fillId="5" borderId="2" xfId="0" applyFont="1" applyFill="1" applyBorder="1" applyAlignment="1" applyProtection="1">
      <alignment horizontal="center" vertical="center" wrapText="1"/>
    </xf>
    <xf numFmtId="0" fontId="14" fillId="5" borderId="9" xfId="0" applyFont="1" applyFill="1" applyBorder="1" applyAlignment="1" applyProtection="1">
      <alignment horizontal="center" vertical="center"/>
    </xf>
    <xf numFmtId="0" fontId="14" fillId="5" borderId="12" xfId="0" applyFont="1" applyFill="1" applyBorder="1" applyAlignment="1" applyProtection="1">
      <alignment horizontal="center" vertical="center"/>
    </xf>
    <xf numFmtId="0" fontId="14" fillId="5" borderId="5" xfId="0" applyFont="1" applyFill="1" applyBorder="1" applyAlignment="1" applyProtection="1">
      <alignment horizontal="center"/>
    </xf>
    <xf numFmtId="0" fontId="14" fillId="5" borderId="8" xfId="0" applyFont="1" applyFill="1" applyBorder="1" applyAlignment="1" applyProtection="1">
      <alignment horizontal="center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/>
    </xf>
    <xf numFmtId="0" fontId="14" fillId="5" borderId="9" xfId="0" applyFont="1" applyFill="1" applyBorder="1" applyAlignment="1" applyProtection="1">
      <alignment horizontal="center" vertical="center" wrapText="1"/>
    </xf>
    <xf numFmtId="0" fontId="14" fillId="5" borderId="12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529"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  <dxf>
      <fill>
        <patternFill>
          <bgColor indexed="17"/>
        </patternFill>
      </fill>
    </dxf>
    <dxf>
      <fill>
        <patternFill>
          <bgColor indexed="17"/>
        </patternFill>
      </fill>
    </dxf>
    <dxf>
      <fill>
        <patternFill>
          <bgColor indexed="53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123825</xdr:rowOff>
        </xdr:from>
        <xdr:to>
          <xdr:col>0</xdr:col>
          <xdr:colOff>133350</xdr:colOff>
          <xdr:row>1</xdr:row>
          <xdr:rowOff>133350</xdr:rowOff>
        </xdr:to>
        <xdr:sp macro="" textlink="">
          <xdr:nvSpPr>
            <xdr:cNvPr id="1025" name="TempCombo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Statistics%20and%20Information%20Systems%20Department/2.1.1%20Data%20Management%20Systems%20Team%201-2/FI/PLR/PLR%20&#3619;&#3634;&#3618;&#3592;&#3633;&#3591;&#3627;&#3623;&#3633;&#3604;/Template/Excel%20Template/HPLR999_YYYYMMDD_PLR_V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le"/>
      <sheetName val="อ่านก่อนใช้"/>
      <sheetName val="ผู้ส่งข้อมูล"/>
      <sheetName val="1. Unsecured PLR for others"/>
      <sheetName val="2. Unsecured PLR for occupation"/>
      <sheetName val="3. Title Loan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8"/>
  <sheetViews>
    <sheetView workbookViewId="0">
      <selection activeCell="K2" sqref="K2"/>
    </sheetView>
  </sheetViews>
  <sheetFormatPr defaultRowHeight="22.5" x14ac:dyDescent="0.45"/>
  <cols>
    <col min="1" max="2" width="8.75" style="1"/>
    <col min="3" max="3" width="9.875" style="1" customWidth="1"/>
    <col min="4" max="6" width="8.75" style="1"/>
    <col min="7" max="7" width="17.25" style="1" customWidth="1"/>
    <col min="10" max="10" width="35.875" customWidth="1"/>
    <col min="11" max="11" width="26.375" bestFit="1" customWidth="1"/>
    <col min="12" max="12" width="7.875" bestFit="1" customWidth="1"/>
  </cols>
  <sheetData>
    <row r="1" spans="1:11" x14ac:dyDescent="0.45">
      <c r="A1" s="1" t="s">
        <v>0</v>
      </c>
      <c r="C1" s="1" t="s">
        <v>0</v>
      </c>
      <c r="E1" s="1" t="s">
        <v>0</v>
      </c>
      <c r="G1" s="1" t="s">
        <v>0</v>
      </c>
      <c r="I1" s="1" t="s">
        <v>0</v>
      </c>
      <c r="K1" s="1" t="s">
        <v>0</v>
      </c>
    </row>
    <row r="2" spans="1:11" x14ac:dyDescent="0.45">
      <c r="A2" s="1">
        <v>30</v>
      </c>
      <c r="C2" s="1" t="s">
        <v>1</v>
      </c>
      <c r="E2" s="1">
        <v>2019</v>
      </c>
      <c r="G2" s="1" t="s">
        <v>2</v>
      </c>
      <c r="I2" t="s">
        <v>3</v>
      </c>
      <c r="J2" t="s">
        <v>4</v>
      </c>
      <c r="K2" t="s">
        <v>5</v>
      </c>
    </row>
    <row r="3" spans="1:11" x14ac:dyDescent="0.45">
      <c r="A3" s="1">
        <v>31</v>
      </c>
      <c r="C3" s="1" t="s">
        <v>6</v>
      </c>
      <c r="E3" s="1">
        <v>2020</v>
      </c>
      <c r="G3" s="1" t="s">
        <v>7</v>
      </c>
      <c r="I3" t="s">
        <v>8</v>
      </c>
      <c r="J3" t="s">
        <v>9</v>
      </c>
      <c r="K3" t="s">
        <v>10</v>
      </c>
    </row>
    <row r="4" spans="1:11" x14ac:dyDescent="0.45">
      <c r="E4" s="1">
        <v>2021</v>
      </c>
      <c r="G4" s="1" t="s">
        <v>11</v>
      </c>
      <c r="I4" t="s">
        <v>12</v>
      </c>
      <c r="J4" t="s">
        <v>13</v>
      </c>
      <c r="K4" t="s">
        <v>14</v>
      </c>
    </row>
    <row r="5" spans="1:11" x14ac:dyDescent="0.45">
      <c r="E5" s="1">
        <v>2022</v>
      </c>
      <c r="G5" s="1" t="s">
        <v>15</v>
      </c>
      <c r="I5" t="s">
        <v>16</v>
      </c>
      <c r="J5" t="s">
        <v>17</v>
      </c>
      <c r="K5" t="s">
        <v>18</v>
      </c>
    </row>
    <row r="6" spans="1:11" x14ac:dyDescent="0.45">
      <c r="E6" s="1">
        <v>2023</v>
      </c>
      <c r="G6" s="1" t="s">
        <v>19</v>
      </c>
      <c r="I6" t="s">
        <v>20</v>
      </c>
      <c r="J6" t="s">
        <v>21</v>
      </c>
      <c r="K6" t="s">
        <v>22</v>
      </c>
    </row>
    <row r="7" spans="1:11" x14ac:dyDescent="0.45">
      <c r="E7" s="1">
        <v>2024</v>
      </c>
      <c r="G7" s="1" t="s">
        <v>23</v>
      </c>
      <c r="I7" t="s">
        <v>24</v>
      </c>
      <c r="J7" t="s">
        <v>25</v>
      </c>
    </row>
    <row r="8" spans="1:11" x14ac:dyDescent="0.45">
      <c r="E8" s="1">
        <v>2025</v>
      </c>
      <c r="G8" s="1" t="s">
        <v>26</v>
      </c>
      <c r="I8" t="s">
        <v>27</v>
      </c>
      <c r="J8" t="s">
        <v>28</v>
      </c>
    </row>
    <row r="9" spans="1:11" x14ac:dyDescent="0.45">
      <c r="E9" s="1">
        <v>2026</v>
      </c>
      <c r="G9" s="1" t="s">
        <v>29</v>
      </c>
      <c r="I9" t="s">
        <v>30</v>
      </c>
      <c r="J9" t="s">
        <v>31</v>
      </c>
    </row>
    <row r="10" spans="1:11" x14ac:dyDescent="0.45">
      <c r="E10" s="1">
        <v>2027</v>
      </c>
      <c r="G10" s="1" t="s">
        <v>32</v>
      </c>
      <c r="I10" t="s">
        <v>33</v>
      </c>
      <c r="J10" t="s">
        <v>34</v>
      </c>
    </row>
    <row r="11" spans="1:11" x14ac:dyDescent="0.45">
      <c r="E11" s="1">
        <v>2028</v>
      </c>
      <c r="G11" s="1" t="s">
        <v>35</v>
      </c>
      <c r="I11" t="s">
        <v>36</v>
      </c>
      <c r="J11" t="s">
        <v>37</v>
      </c>
    </row>
    <row r="12" spans="1:11" x14ac:dyDescent="0.45">
      <c r="E12" s="1">
        <v>2029</v>
      </c>
      <c r="G12" s="1" t="s">
        <v>38</v>
      </c>
      <c r="I12" t="s">
        <v>39</v>
      </c>
      <c r="J12" t="s">
        <v>40</v>
      </c>
    </row>
    <row r="13" spans="1:11" x14ac:dyDescent="0.45">
      <c r="E13" s="1">
        <v>2030</v>
      </c>
      <c r="G13" s="1" t="s">
        <v>41</v>
      </c>
      <c r="I13" t="s">
        <v>42</v>
      </c>
      <c r="J13" t="s">
        <v>43</v>
      </c>
    </row>
    <row r="14" spans="1:11" x14ac:dyDescent="0.45">
      <c r="E14" s="1">
        <v>2031</v>
      </c>
      <c r="G14" s="1" t="s">
        <v>44</v>
      </c>
      <c r="I14" t="s">
        <v>45</v>
      </c>
      <c r="J14" t="s">
        <v>46</v>
      </c>
    </row>
    <row r="15" spans="1:11" x14ac:dyDescent="0.45">
      <c r="E15" s="1">
        <v>2032</v>
      </c>
      <c r="G15" s="1" t="s">
        <v>47</v>
      </c>
      <c r="I15" t="s">
        <v>48</v>
      </c>
      <c r="J15" t="s">
        <v>49</v>
      </c>
    </row>
    <row r="16" spans="1:11" x14ac:dyDescent="0.45">
      <c r="E16" s="1">
        <v>2033</v>
      </c>
      <c r="G16" s="1" t="s">
        <v>50</v>
      </c>
      <c r="I16" t="s">
        <v>51</v>
      </c>
      <c r="J16" t="s">
        <v>52</v>
      </c>
    </row>
    <row r="17" spans="5:10" x14ac:dyDescent="0.45">
      <c r="E17" s="1">
        <v>2034</v>
      </c>
      <c r="G17" s="1" t="s">
        <v>53</v>
      </c>
      <c r="I17" t="s">
        <v>54</v>
      </c>
      <c r="J17" t="s">
        <v>55</v>
      </c>
    </row>
    <row r="18" spans="5:10" x14ac:dyDescent="0.45">
      <c r="E18" s="1">
        <v>2035</v>
      </c>
      <c r="G18" s="1" t="s">
        <v>56</v>
      </c>
      <c r="I18" t="s">
        <v>57</v>
      </c>
      <c r="J18" t="s">
        <v>58</v>
      </c>
    </row>
    <row r="19" spans="5:10" x14ac:dyDescent="0.45">
      <c r="E19" s="1">
        <v>2036</v>
      </c>
      <c r="G19" s="1" t="s">
        <v>59</v>
      </c>
      <c r="I19" t="s">
        <v>60</v>
      </c>
      <c r="J19" t="s">
        <v>61</v>
      </c>
    </row>
    <row r="20" spans="5:10" x14ac:dyDescent="0.45">
      <c r="E20" s="1">
        <v>2037</v>
      </c>
      <c r="G20" s="1" t="s">
        <v>62</v>
      </c>
      <c r="I20" t="s">
        <v>63</v>
      </c>
      <c r="J20" t="s">
        <v>64</v>
      </c>
    </row>
    <row r="21" spans="5:10" x14ac:dyDescent="0.45">
      <c r="E21" s="1">
        <v>2038</v>
      </c>
      <c r="G21" s="1" t="s">
        <v>65</v>
      </c>
      <c r="I21" t="s">
        <v>66</v>
      </c>
      <c r="J21" t="s">
        <v>67</v>
      </c>
    </row>
    <row r="22" spans="5:10" x14ac:dyDescent="0.45">
      <c r="G22" s="1" t="s">
        <v>68</v>
      </c>
      <c r="I22" t="s">
        <v>69</v>
      </c>
      <c r="J22" t="s">
        <v>70</v>
      </c>
    </row>
    <row r="23" spans="5:10" x14ac:dyDescent="0.45">
      <c r="G23" s="1" t="s">
        <v>71</v>
      </c>
      <c r="I23" t="s">
        <v>72</v>
      </c>
      <c r="J23" t="s">
        <v>73</v>
      </c>
    </row>
    <row r="24" spans="5:10" x14ac:dyDescent="0.45">
      <c r="G24" s="1" t="s">
        <v>74</v>
      </c>
      <c r="I24" t="s">
        <v>75</v>
      </c>
      <c r="J24" t="s">
        <v>76</v>
      </c>
    </row>
    <row r="25" spans="5:10" x14ac:dyDescent="0.45">
      <c r="G25" s="1" t="s">
        <v>77</v>
      </c>
      <c r="I25" t="s">
        <v>78</v>
      </c>
      <c r="J25" t="s">
        <v>79</v>
      </c>
    </row>
    <row r="26" spans="5:10" x14ac:dyDescent="0.45">
      <c r="G26" s="1" t="s">
        <v>80</v>
      </c>
      <c r="I26" t="s">
        <v>81</v>
      </c>
      <c r="J26" t="s">
        <v>82</v>
      </c>
    </row>
    <row r="27" spans="5:10" x14ac:dyDescent="0.45">
      <c r="G27" s="1" t="s">
        <v>83</v>
      </c>
      <c r="I27" t="s">
        <v>84</v>
      </c>
      <c r="J27" t="s">
        <v>85</v>
      </c>
    </row>
    <row r="28" spans="5:10" x14ac:dyDescent="0.45">
      <c r="G28" s="1" t="s">
        <v>86</v>
      </c>
      <c r="I28" t="s">
        <v>87</v>
      </c>
      <c r="J28" t="s">
        <v>88</v>
      </c>
    </row>
    <row r="29" spans="5:10" x14ac:dyDescent="0.45">
      <c r="G29" s="1" t="s">
        <v>89</v>
      </c>
      <c r="I29" t="s">
        <v>90</v>
      </c>
      <c r="J29" t="s">
        <v>91</v>
      </c>
    </row>
    <row r="30" spans="5:10" x14ac:dyDescent="0.45">
      <c r="G30" s="1" t="s">
        <v>92</v>
      </c>
      <c r="I30" t="s">
        <v>93</v>
      </c>
      <c r="J30" t="s">
        <v>94</v>
      </c>
    </row>
    <row r="31" spans="5:10" x14ac:dyDescent="0.45">
      <c r="G31" s="1" t="s">
        <v>95</v>
      </c>
      <c r="I31" t="s">
        <v>96</v>
      </c>
      <c r="J31" t="s">
        <v>97</v>
      </c>
    </row>
    <row r="32" spans="5:10" x14ac:dyDescent="0.45">
      <c r="G32" s="1" t="s">
        <v>98</v>
      </c>
      <c r="I32" t="s">
        <v>99</v>
      </c>
      <c r="J32" t="s">
        <v>100</v>
      </c>
    </row>
    <row r="33" spans="7:10" x14ac:dyDescent="0.45">
      <c r="G33" s="1" t="s">
        <v>101</v>
      </c>
      <c r="I33" t="s">
        <v>102</v>
      </c>
      <c r="J33" t="s">
        <v>103</v>
      </c>
    </row>
    <row r="34" spans="7:10" x14ac:dyDescent="0.45">
      <c r="G34" s="1" t="s">
        <v>104</v>
      </c>
      <c r="I34" t="s">
        <v>105</v>
      </c>
      <c r="J34" t="s">
        <v>106</v>
      </c>
    </row>
    <row r="35" spans="7:10" x14ac:dyDescent="0.45">
      <c r="G35" s="1" t="s">
        <v>107</v>
      </c>
      <c r="I35" t="s">
        <v>108</v>
      </c>
      <c r="J35" t="s">
        <v>109</v>
      </c>
    </row>
    <row r="36" spans="7:10" x14ac:dyDescent="0.45">
      <c r="G36" s="1" t="s">
        <v>110</v>
      </c>
      <c r="I36" t="s">
        <v>111</v>
      </c>
      <c r="J36" t="s">
        <v>112</v>
      </c>
    </row>
    <row r="37" spans="7:10" x14ac:dyDescent="0.45">
      <c r="G37" s="1" t="s">
        <v>113</v>
      </c>
      <c r="I37" t="s">
        <v>114</v>
      </c>
      <c r="J37" t="s">
        <v>115</v>
      </c>
    </row>
    <row r="38" spans="7:10" x14ac:dyDescent="0.45">
      <c r="G38" s="1" t="s">
        <v>116</v>
      </c>
      <c r="I38" t="s">
        <v>117</v>
      </c>
      <c r="J38" t="s">
        <v>118</v>
      </c>
    </row>
    <row r="39" spans="7:10" x14ac:dyDescent="0.45">
      <c r="G39" s="1" t="s">
        <v>119</v>
      </c>
      <c r="I39" t="s">
        <v>120</v>
      </c>
      <c r="J39" t="s">
        <v>121</v>
      </c>
    </row>
    <row r="40" spans="7:10" x14ac:dyDescent="0.45">
      <c r="G40" s="1" t="s">
        <v>122</v>
      </c>
      <c r="I40" t="s">
        <v>123</v>
      </c>
      <c r="J40" t="s">
        <v>124</v>
      </c>
    </row>
    <row r="41" spans="7:10" x14ac:dyDescent="0.45">
      <c r="G41" s="1" t="s">
        <v>125</v>
      </c>
      <c r="I41" t="s">
        <v>126</v>
      </c>
      <c r="J41" t="s">
        <v>127</v>
      </c>
    </row>
    <row r="42" spans="7:10" x14ac:dyDescent="0.45">
      <c r="G42" s="1" t="s">
        <v>128</v>
      </c>
      <c r="I42" t="s">
        <v>129</v>
      </c>
      <c r="J42" t="s">
        <v>130</v>
      </c>
    </row>
    <row r="43" spans="7:10" x14ac:dyDescent="0.45">
      <c r="G43" s="1" t="s">
        <v>131</v>
      </c>
      <c r="I43" t="s">
        <v>132</v>
      </c>
      <c r="J43" t="s">
        <v>133</v>
      </c>
    </row>
    <row r="44" spans="7:10" x14ac:dyDescent="0.45">
      <c r="G44" s="1" t="s">
        <v>134</v>
      </c>
      <c r="I44" t="s">
        <v>135</v>
      </c>
      <c r="J44" t="s">
        <v>136</v>
      </c>
    </row>
    <row r="45" spans="7:10" x14ac:dyDescent="0.45">
      <c r="G45" s="1" t="s">
        <v>137</v>
      </c>
      <c r="I45" t="s">
        <v>138</v>
      </c>
      <c r="J45" t="s">
        <v>139</v>
      </c>
    </row>
    <row r="46" spans="7:10" x14ac:dyDescent="0.45">
      <c r="G46" s="1" t="s">
        <v>140</v>
      </c>
      <c r="I46" t="s">
        <v>141</v>
      </c>
      <c r="J46" t="s">
        <v>142</v>
      </c>
    </row>
    <row r="47" spans="7:10" x14ac:dyDescent="0.45">
      <c r="G47" s="1" t="s">
        <v>143</v>
      </c>
      <c r="I47" t="s">
        <v>144</v>
      </c>
      <c r="J47" t="s">
        <v>145</v>
      </c>
    </row>
    <row r="48" spans="7:10" x14ac:dyDescent="0.45">
      <c r="G48" s="1" t="s">
        <v>146</v>
      </c>
      <c r="I48" t="s">
        <v>147</v>
      </c>
      <c r="J48" t="s">
        <v>148</v>
      </c>
    </row>
    <row r="49" spans="7:10" x14ac:dyDescent="0.45">
      <c r="G49" s="1" t="s">
        <v>149</v>
      </c>
      <c r="I49" t="s">
        <v>150</v>
      </c>
      <c r="J49" t="s">
        <v>151</v>
      </c>
    </row>
    <row r="50" spans="7:10" x14ac:dyDescent="0.45">
      <c r="G50" s="1" t="s">
        <v>152</v>
      </c>
      <c r="I50" t="s">
        <v>153</v>
      </c>
      <c r="J50" t="s">
        <v>154</v>
      </c>
    </row>
    <row r="51" spans="7:10" x14ac:dyDescent="0.45">
      <c r="G51" s="1" t="s">
        <v>155</v>
      </c>
      <c r="I51" t="s">
        <v>156</v>
      </c>
      <c r="J51" t="s">
        <v>157</v>
      </c>
    </row>
    <row r="52" spans="7:10" x14ac:dyDescent="0.45">
      <c r="G52" s="1" t="s">
        <v>158</v>
      </c>
      <c r="I52" t="s">
        <v>159</v>
      </c>
      <c r="J52" t="s">
        <v>160</v>
      </c>
    </row>
    <row r="53" spans="7:10" x14ac:dyDescent="0.45">
      <c r="G53" s="1" t="s">
        <v>161</v>
      </c>
      <c r="I53" t="s">
        <v>162</v>
      </c>
      <c r="J53" t="s">
        <v>163</v>
      </c>
    </row>
    <row r="54" spans="7:10" x14ac:dyDescent="0.45">
      <c r="G54" s="1" t="s">
        <v>164</v>
      </c>
      <c r="I54" t="s">
        <v>165</v>
      </c>
      <c r="J54" t="s">
        <v>166</v>
      </c>
    </row>
    <row r="55" spans="7:10" x14ac:dyDescent="0.45">
      <c r="G55" s="1" t="s">
        <v>167</v>
      </c>
      <c r="I55" t="s">
        <v>168</v>
      </c>
      <c r="J55" t="s">
        <v>169</v>
      </c>
    </row>
    <row r="56" spans="7:10" x14ac:dyDescent="0.45">
      <c r="G56" s="1" t="s">
        <v>170</v>
      </c>
      <c r="I56" t="s">
        <v>171</v>
      </c>
      <c r="J56" t="s">
        <v>172</v>
      </c>
    </row>
    <row r="57" spans="7:10" x14ac:dyDescent="0.45">
      <c r="G57" s="1" t="s">
        <v>173</v>
      </c>
      <c r="I57" t="s">
        <v>174</v>
      </c>
      <c r="J57" t="s">
        <v>175</v>
      </c>
    </row>
    <row r="58" spans="7:10" x14ac:dyDescent="0.45">
      <c r="G58" s="1" t="s">
        <v>176</v>
      </c>
      <c r="I58" t="s">
        <v>177</v>
      </c>
      <c r="J58" t="s">
        <v>178</v>
      </c>
    </row>
    <row r="59" spans="7:10" x14ac:dyDescent="0.45">
      <c r="G59" s="1" t="s">
        <v>179</v>
      </c>
      <c r="I59" t="s">
        <v>180</v>
      </c>
      <c r="J59" t="s">
        <v>181</v>
      </c>
    </row>
    <row r="60" spans="7:10" x14ac:dyDescent="0.45">
      <c r="G60" s="1" t="s">
        <v>182</v>
      </c>
      <c r="I60" t="s">
        <v>183</v>
      </c>
      <c r="J60" t="s">
        <v>184</v>
      </c>
    </row>
    <row r="61" spans="7:10" x14ac:dyDescent="0.45">
      <c r="G61" s="1" t="s">
        <v>185</v>
      </c>
      <c r="I61" t="s">
        <v>186</v>
      </c>
      <c r="J61" t="s">
        <v>187</v>
      </c>
    </row>
    <row r="62" spans="7:10" x14ac:dyDescent="0.45">
      <c r="G62" s="1" t="s">
        <v>188</v>
      </c>
      <c r="I62" t="s">
        <v>189</v>
      </c>
      <c r="J62" t="s">
        <v>190</v>
      </c>
    </row>
    <row r="63" spans="7:10" x14ac:dyDescent="0.45">
      <c r="G63" s="1" t="s">
        <v>191</v>
      </c>
      <c r="I63" t="s">
        <v>192</v>
      </c>
      <c r="J63" t="s">
        <v>193</v>
      </c>
    </row>
    <row r="64" spans="7:10" x14ac:dyDescent="0.45">
      <c r="G64" s="1" t="s">
        <v>194</v>
      </c>
      <c r="I64" t="s">
        <v>195</v>
      </c>
      <c r="J64" t="s">
        <v>196</v>
      </c>
    </row>
    <row r="65" spans="7:10" x14ac:dyDescent="0.45">
      <c r="G65" s="1" t="s">
        <v>197</v>
      </c>
      <c r="I65" t="s">
        <v>198</v>
      </c>
      <c r="J65" t="s">
        <v>199</v>
      </c>
    </row>
    <row r="66" spans="7:10" x14ac:dyDescent="0.45">
      <c r="G66" s="1" t="s">
        <v>200</v>
      </c>
      <c r="I66" t="s">
        <v>201</v>
      </c>
      <c r="J66" t="s">
        <v>202</v>
      </c>
    </row>
    <row r="67" spans="7:10" x14ac:dyDescent="0.45">
      <c r="G67" s="1" t="s">
        <v>203</v>
      </c>
      <c r="I67" t="s">
        <v>204</v>
      </c>
      <c r="J67" t="s">
        <v>205</v>
      </c>
    </row>
    <row r="68" spans="7:10" x14ac:dyDescent="0.45">
      <c r="G68" s="1" t="s">
        <v>206</v>
      </c>
      <c r="I68" t="s">
        <v>207</v>
      </c>
      <c r="J68" t="s">
        <v>208</v>
      </c>
    </row>
    <row r="69" spans="7:10" x14ac:dyDescent="0.45">
      <c r="G69" s="1" t="s">
        <v>209</v>
      </c>
      <c r="I69" t="s">
        <v>210</v>
      </c>
      <c r="J69" t="s">
        <v>211</v>
      </c>
    </row>
    <row r="70" spans="7:10" x14ac:dyDescent="0.45">
      <c r="G70" s="1" t="s">
        <v>212</v>
      </c>
      <c r="I70" t="s">
        <v>213</v>
      </c>
      <c r="J70" t="s">
        <v>214</v>
      </c>
    </row>
    <row r="71" spans="7:10" x14ac:dyDescent="0.45">
      <c r="G71" s="1" t="s">
        <v>215</v>
      </c>
      <c r="I71" t="s">
        <v>216</v>
      </c>
      <c r="J71" t="s">
        <v>217</v>
      </c>
    </row>
    <row r="72" spans="7:10" x14ac:dyDescent="0.45">
      <c r="G72" s="1" t="s">
        <v>218</v>
      </c>
      <c r="I72" t="s">
        <v>219</v>
      </c>
      <c r="J72" t="s">
        <v>220</v>
      </c>
    </row>
    <row r="73" spans="7:10" x14ac:dyDescent="0.45">
      <c r="G73" s="1" t="s">
        <v>221</v>
      </c>
    </row>
    <row r="74" spans="7:10" x14ac:dyDescent="0.45">
      <c r="G74" s="1" t="s">
        <v>222</v>
      </c>
    </row>
    <row r="75" spans="7:10" x14ac:dyDescent="0.45">
      <c r="G75" s="1" t="s">
        <v>223</v>
      </c>
    </row>
    <row r="76" spans="7:10" x14ac:dyDescent="0.45">
      <c r="G76" s="1" t="s">
        <v>224</v>
      </c>
    </row>
    <row r="77" spans="7:10" x14ac:dyDescent="0.45">
      <c r="G77" s="1" t="s">
        <v>225</v>
      </c>
    </row>
    <row r="78" spans="7:10" x14ac:dyDescent="0.45">
      <c r="G78" s="1" t="s">
        <v>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92D050"/>
  </sheetPr>
  <dimension ref="A1:S60"/>
  <sheetViews>
    <sheetView showGridLines="0" tabSelected="1" zoomScale="90" zoomScaleNormal="90" workbookViewId="0"/>
  </sheetViews>
  <sheetFormatPr defaultColWidth="8.75" defaultRowHeight="22.5" x14ac:dyDescent="0.45"/>
  <cols>
    <col min="1" max="3" width="8.75" style="3"/>
    <col min="4" max="4" width="19.5" style="3" customWidth="1"/>
    <col min="5" max="16" width="8.75" style="3"/>
    <col min="17" max="17" width="8.75" style="3" customWidth="1"/>
    <col min="18" max="16384" width="8.75" style="3"/>
  </cols>
  <sheetData>
    <row r="1" spans="1:13" customFormat="1" x14ac:dyDescent="0.45">
      <c r="A1" s="2" t="s">
        <v>227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23.25" x14ac:dyDescent="0.5">
      <c r="A2" s="4" t="s">
        <v>373</v>
      </c>
    </row>
    <row r="3" spans="1:13" x14ac:dyDescent="0.45">
      <c r="B3" s="3" t="s">
        <v>228</v>
      </c>
      <c r="E3" s="3" t="s">
        <v>229</v>
      </c>
    </row>
    <row r="4" spans="1:13" x14ac:dyDescent="0.45">
      <c r="B4" s="3" t="s">
        <v>357</v>
      </c>
      <c r="E4" s="3" t="s">
        <v>358</v>
      </c>
    </row>
    <row r="5" spans="1:13" x14ac:dyDescent="0.45">
      <c r="B5" s="3" t="s">
        <v>230</v>
      </c>
      <c r="E5" s="3" t="s">
        <v>231</v>
      </c>
    </row>
    <row r="6" spans="1:13" x14ac:dyDescent="0.45">
      <c r="B6" s="3" t="s">
        <v>232</v>
      </c>
      <c r="E6" s="5" t="s">
        <v>233</v>
      </c>
    </row>
    <row r="7" spans="1:13" x14ac:dyDescent="0.45">
      <c r="B7" s="3" t="s">
        <v>234</v>
      </c>
      <c r="E7" s="5" t="s">
        <v>235</v>
      </c>
    </row>
    <row r="8" spans="1:13" x14ac:dyDescent="0.45">
      <c r="B8" s="3" t="s">
        <v>368</v>
      </c>
      <c r="E8" s="5" t="s">
        <v>369</v>
      </c>
    </row>
    <row r="9" spans="1:13" x14ac:dyDescent="0.45">
      <c r="E9" s="5"/>
    </row>
    <row r="10" spans="1:13" ht="23.25" x14ac:dyDescent="0.5">
      <c r="A10" s="3" t="s">
        <v>370</v>
      </c>
      <c r="E10" s="5"/>
    </row>
    <row r="11" spans="1:13" x14ac:dyDescent="0.45">
      <c r="A11" s="3" t="s">
        <v>371</v>
      </c>
      <c r="E11" s="5"/>
    </row>
    <row r="12" spans="1:13" x14ac:dyDescent="0.45">
      <c r="A12" s="3" t="s">
        <v>372</v>
      </c>
      <c r="E12" s="5"/>
    </row>
    <row r="13" spans="1:13" x14ac:dyDescent="0.45">
      <c r="E13" s="5"/>
    </row>
    <row r="14" spans="1:13" ht="23.25" x14ac:dyDescent="0.5">
      <c r="A14" s="4" t="s">
        <v>236</v>
      </c>
    </row>
    <row r="15" spans="1:13" x14ac:dyDescent="0.45">
      <c r="B15" s="3" t="s">
        <v>237</v>
      </c>
    </row>
    <row r="16" spans="1:13" x14ac:dyDescent="0.45">
      <c r="B16" s="3" t="s">
        <v>359</v>
      </c>
    </row>
    <row r="17" spans="1:19" x14ac:dyDescent="0.45">
      <c r="B17" s="3" t="s">
        <v>238</v>
      </c>
    </row>
    <row r="18" spans="1:19" x14ac:dyDescent="0.45">
      <c r="B18" s="3" t="s">
        <v>239</v>
      </c>
    </row>
    <row r="19" spans="1:19" x14ac:dyDescent="0.45">
      <c r="B19" s="3" t="s">
        <v>240</v>
      </c>
    </row>
    <row r="20" spans="1:19" x14ac:dyDescent="0.45">
      <c r="C20" s="6"/>
      <c r="D20" s="3" t="s">
        <v>241</v>
      </c>
    </row>
    <row r="21" spans="1:19" x14ac:dyDescent="0.45">
      <c r="C21" s="7"/>
    </row>
    <row r="22" spans="1:19" x14ac:dyDescent="0.45">
      <c r="C22" s="8"/>
      <c r="D22" s="3" t="s">
        <v>242</v>
      </c>
    </row>
    <row r="24" spans="1:19" ht="23.25" x14ac:dyDescent="0.5">
      <c r="A24" s="4" t="s">
        <v>243</v>
      </c>
    </row>
    <row r="25" spans="1:19" ht="23.25" x14ac:dyDescent="0.5">
      <c r="A25" s="4"/>
      <c r="B25" s="9" t="s">
        <v>354</v>
      </c>
    </row>
    <row r="26" spans="1:19" ht="23.25" x14ac:dyDescent="0.5">
      <c r="C26" s="10" t="s">
        <v>244</v>
      </c>
      <c r="D26" s="11"/>
      <c r="E26" s="11"/>
      <c r="F26" s="12"/>
      <c r="G26" s="12"/>
      <c r="H26" s="12"/>
      <c r="I26" s="12"/>
      <c r="J26" s="13"/>
      <c r="K26" s="11"/>
      <c r="L26" s="11"/>
      <c r="M26" s="11"/>
      <c r="N26" s="11"/>
      <c r="O26" s="12"/>
      <c r="P26" s="12"/>
      <c r="Q26" s="11"/>
    </row>
    <row r="27" spans="1:19" ht="72" customHeight="1" x14ac:dyDescent="0.45">
      <c r="C27" s="177" t="s">
        <v>360</v>
      </c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</row>
    <row r="28" spans="1:19" ht="46.5" customHeight="1" x14ac:dyDescent="0.45">
      <c r="C28" s="177" t="s">
        <v>245</v>
      </c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29" spans="1:19" ht="48.75" customHeight="1" x14ac:dyDescent="0.45">
      <c r="C29" s="177" t="s">
        <v>246</v>
      </c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</row>
    <row r="30" spans="1:19" ht="46.5" customHeight="1" x14ac:dyDescent="0.45">
      <c r="C30" s="177" t="s">
        <v>247</v>
      </c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</row>
    <row r="31" spans="1:19" ht="70.5" customHeight="1" x14ac:dyDescent="0.45">
      <c r="C31" s="177" t="s">
        <v>248</v>
      </c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</row>
    <row r="32" spans="1:19" ht="47.25" customHeight="1" x14ac:dyDescent="0.45">
      <c r="C32" s="177" t="s">
        <v>249</v>
      </c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</row>
    <row r="33" spans="1:19" ht="48.75" customHeight="1" x14ac:dyDescent="0.45">
      <c r="C33" s="177" t="s">
        <v>361</v>
      </c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</row>
    <row r="34" spans="1:19" ht="48" customHeight="1" x14ac:dyDescent="0.45">
      <c r="C34" s="177" t="s">
        <v>250</v>
      </c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</row>
    <row r="35" spans="1:19" ht="46.5" customHeight="1" x14ac:dyDescent="0.45">
      <c r="C35" s="177" t="s">
        <v>251</v>
      </c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</row>
    <row r="36" spans="1:19" ht="51.75" customHeight="1" x14ac:dyDescent="0.45">
      <c r="C36" s="177" t="s">
        <v>362</v>
      </c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</row>
    <row r="37" spans="1:19" x14ac:dyDescent="0.45"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</row>
    <row r="38" spans="1:19" ht="23.25" x14ac:dyDescent="0.5">
      <c r="A38" s="4"/>
      <c r="B38" s="9" t="s">
        <v>355</v>
      </c>
    </row>
    <row r="39" spans="1:19" ht="23.25" x14ac:dyDescent="0.5">
      <c r="C39" s="10" t="s">
        <v>244</v>
      </c>
      <c r="D39" s="11"/>
      <c r="E39" s="11"/>
      <c r="F39" s="12"/>
      <c r="G39" s="12"/>
      <c r="H39" s="12"/>
      <c r="I39" s="12"/>
      <c r="J39" s="13"/>
      <c r="K39" s="11"/>
      <c r="L39" s="11"/>
      <c r="M39" s="11"/>
      <c r="N39" s="11"/>
      <c r="O39" s="12"/>
      <c r="P39" s="12"/>
      <c r="Q39" s="11"/>
    </row>
    <row r="40" spans="1:19" ht="50.25" customHeight="1" x14ac:dyDescent="0.45">
      <c r="C40" s="177" t="s">
        <v>252</v>
      </c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</row>
    <row r="41" spans="1:19" ht="46.5" customHeight="1" x14ac:dyDescent="0.45">
      <c r="C41" s="177" t="s">
        <v>253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</row>
    <row r="42" spans="1:19" ht="45.75" customHeight="1" x14ac:dyDescent="0.45">
      <c r="C42" s="177" t="s">
        <v>254</v>
      </c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</row>
    <row r="43" spans="1:19" ht="51" customHeight="1" x14ac:dyDescent="0.45">
      <c r="C43" s="177" t="s">
        <v>255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</row>
    <row r="44" spans="1:19" ht="73.5" customHeight="1" x14ac:dyDescent="0.45">
      <c r="C44" s="177" t="s">
        <v>256</v>
      </c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</row>
    <row r="45" spans="1:19" ht="48.75" customHeight="1" x14ac:dyDescent="0.45">
      <c r="C45" s="177" t="s">
        <v>257</v>
      </c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</row>
    <row r="46" spans="1:19" ht="51" customHeight="1" x14ac:dyDescent="0.45">
      <c r="C46" s="177" t="s">
        <v>258</v>
      </c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</row>
    <row r="47" spans="1:19" ht="47.25" customHeight="1" x14ac:dyDescent="0.45">
      <c r="C47" s="177" t="s">
        <v>259</v>
      </c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</row>
    <row r="48" spans="1:19" ht="48" customHeight="1" x14ac:dyDescent="0.45">
      <c r="C48" s="177" t="s">
        <v>260</v>
      </c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</row>
    <row r="49" spans="1:19" ht="49.5" customHeight="1" x14ac:dyDescent="0.45">
      <c r="C49" s="177" t="s">
        <v>261</v>
      </c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</row>
    <row r="50" spans="1:19" ht="73.5" customHeight="1" x14ac:dyDescent="0.45">
      <c r="C50" s="177" t="s">
        <v>363</v>
      </c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</row>
    <row r="52" spans="1:19" ht="23.25" x14ac:dyDescent="0.5">
      <c r="A52" s="4"/>
      <c r="B52" s="9" t="s">
        <v>356</v>
      </c>
    </row>
    <row r="53" spans="1:19" ht="23.25" x14ac:dyDescent="0.5">
      <c r="C53" s="10" t="s">
        <v>244</v>
      </c>
      <c r="D53" s="11"/>
      <c r="E53" s="11"/>
      <c r="F53" s="12"/>
      <c r="G53" s="12"/>
      <c r="H53" s="12"/>
      <c r="I53" s="12"/>
      <c r="J53" s="13"/>
      <c r="K53" s="11"/>
      <c r="L53" s="11"/>
      <c r="M53" s="11"/>
      <c r="N53" s="11"/>
      <c r="O53" s="12"/>
      <c r="P53" s="12"/>
      <c r="Q53" s="11"/>
    </row>
    <row r="54" spans="1:19" ht="27" customHeight="1" x14ac:dyDescent="0.45">
      <c r="C54" s="177" t="s">
        <v>263</v>
      </c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</row>
    <row r="55" spans="1:19" ht="50.25" customHeight="1" x14ac:dyDescent="0.45">
      <c r="C55" s="177" t="s">
        <v>264</v>
      </c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</row>
    <row r="56" spans="1:19" ht="48" customHeight="1" x14ac:dyDescent="0.45">
      <c r="C56" s="177" t="s">
        <v>265</v>
      </c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</row>
    <row r="57" spans="1:19" ht="72.75" customHeight="1" x14ac:dyDescent="0.45">
      <c r="C57" s="177" t="s">
        <v>266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</row>
    <row r="58" spans="1:19" ht="26.25" customHeight="1" x14ac:dyDescent="0.45">
      <c r="C58" s="177" t="s">
        <v>267</v>
      </c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</row>
    <row r="59" spans="1:19" ht="52.5" customHeight="1" x14ac:dyDescent="0.45">
      <c r="C59" s="177" t="s">
        <v>268</v>
      </c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</row>
    <row r="60" spans="1:19" ht="22.5" customHeight="1" x14ac:dyDescent="0.45">
      <c r="C60" s="177" t="s">
        <v>269</v>
      </c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</row>
  </sheetData>
  <mergeCells count="28">
    <mergeCell ref="C32:S32"/>
    <mergeCell ref="C27:S27"/>
    <mergeCell ref="C28:S28"/>
    <mergeCell ref="C29:S29"/>
    <mergeCell ref="C30:S30"/>
    <mergeCell ref="C31:S31"/>
    <mergeCell ref="C47:S47"/>
    <mergeCell ref="C33:S33"/>
    <mergeCell ref="C34:S34"/>
    <mergeCell ref="C35:S35"/>
    <mergeCell ref="C36:S36"/>
    <mergeCell ref="C40:S40"/>
    <mergeCell ref="C41:S41"/>
    <mergeCell ref="C42:S42"/>
    <mergeCell ref="C43:S43"/>
    <mergeCell ref="C44:S44"/>
    <mergeCell ref="C45:S45"/>
    <mergeCell ref="C46:S46"/>
    <mergeCell ref="C57:S57"/>
    <mergeCell ref="C58:S58"/>
    <mergeCell ref="C59:S59"/>
    <mergeCell ref="C60:S60"/>
    <mergeCell ref="C48:S48"/>
    <mergeCell ref="C49:S49"/>
    <mergeCell ref="C50:S50"/>
    <mergeCell ref="C54:S54"/>
    <mergeCell ref="C55:S55"/>
    <mergeCell ref="C56:S5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92D050"/>
  </sheetPr>
  <dimension ref="A1:G3"/>
  <sheetViews>
    <sheetView zoomScaleNormal="100" workbookViewId="0">
      <pane ySplit="3" topLeftCell="A4" activePane="bottomLeft" state="frozen"/>
      <selection activeCell="K2" sqref="K2"/>
      <selection pane="bottomLeft" activeCell="B1" sqref="B1"/>
    </sheetView>
  </sheetViews>
  <sheetFormatPr defaultColWidth="9" defaultRowHeight="22.5" x14ac:dyDescent="0.45"/>
  <cols>
    <col min="1" max="1" width="34" style="27" customWidth="1"/>
    <col min="2" max="2" width="31.625" style="28" customWidth="1"/>
    <col min="3" max="3" width="24.875" style="27" customWidth="1"/>
    <col min="4" max="4" width="15.5" style="28" customWidth="1"/>
    <col min="5" max="5" width="30.25" style="27" customWidth="1"/>
    <col min="6" max="6" width="15.25" style="29" customWidth="1"/>
    <col min="7" max="7" width="15.75" style="30" customWidth="1"/>
    <col min="8" max="16384" width="9" style="30"/>
  </cols>
  <sheetData>
    <row r="1" spans="1:7" s="21" customFormat="1" ht="23.25" x14ac:dyDescent="0.45">
      <c r="A1" s="15" t="s">
        <v>270</v>
      </c>
      <c r="B1" s="16" t="s">
        <v>353</v>
      </c>
      <c r="C1" s="17" t="e">
        <f>VLOOKUP(B$1,Rule!$I$2:$J$72,2,FALSE)</f>
        <v>#N/A</v>
      </c>
      <c r="D1" s="18"/>
      <c r="E1" s="19"/>
      <c r="F1" s="20"/>
    </row>
    <row r="2" spans="1:7" s="21" customFormat="1" ht="23.25" x14ac:dyDescent="0.45">
      <c r="A2" s="15" t="s">
        <v>364</v>
      </c>
      <c r="B2" s="16" t="s">
        <v>0</v>
      </c>
      <c r="C2" s="19"/>
      <c r="D2" s="22"/>
      <c r="E2" s="19"/>
      <c r="F2" s="20"/>
    </row>
    <row r="3" spans="1:7" s="21" customFormat="1" ht="23.25" x14ac:dyDescent="0.5">
      <c r="A3" s="23" t="s">
        <v>271</v>
      </c>
      <c r="B3" s="24" t="s">
        <v>0</v>
      </c>
      <c r="C3" s="25" t="s">
        <v>272</v>
      </c>
      <c r="D3" s="26" t="s">
        <v>0</v>
      </c>
      <c r="E3" s="25"/>
      <c r="F3" s="25"/>
      <c r="G3" s="25"/>
    </row>
  </sheetData>
  <sheetProtection algorithmName="SHA-512" hashValue="t/bFBAurvI9cCqv4lD5TE8KT0LUt4aZvr7IcoeC2cSM1dCe4d0Zus4oexSIIikwOU1Byi0Ov/DDfBbVDaV2fww==" saltValue="V0SDaufoRzOsuT+oM+2Vcg==" spinCount="100000" sheet="1" objects="1" scenarios="1" formatCells="0" deleteRows="0" selectLockedCells="1" sort="0" autoFilter="0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TempCombo">
          <controlPr autoLine="0" r:id="rId5">
            <anchor moveWithCells="1">
              <from>
                <xdr:col>0</xdr:col>
                <xdr:colOff>123825</xdr:colOff>
                <xdr:row>0</xdr:row>
                <xdr:rowOff>123825</xdr:rowOff>
              </from>
              <to>
                <xdr:col>0</xdr:col>
                <xdr:colOff>133350</xdr:colOff>
                <xdr:row>1</xdr:row>
                <xdr:rowOff>133350</xdr:rowOff>
              </to>
            </anchor>
          </controlPr>
        </control>
      </mc:Choice>
      <mc:Fallback>
        <control shapeId="1025" r:id="rId4" name="TempCombo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Rule!$K$1:$K$6</xm:f>
          </x14:formula1>
          <xm:sqref>B2</xm:sqref>
        </x14:dataValidation>
        <x14:dataValidation type="list" allowBlank="1" showInputMessage="1" showErrorMessage="1">
          <x14:formula1>
            <xm:f>Rule!$E$1:$E$21</xm:f>
          </x14:formula1>
          <xm:sqref>D3</xm:sqref>
        </x14:dataValidation>
        <x14:dataValidation type="list" allowBlank="1" showInputMessage="1" showErrorMessage="1">
          <x14:formula1>
            <xm:f>Rule!$C$1:$C$3</xm:f>
          </x14:formula1>
          <xm:sqref>B3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R22"/>
  <sheetViews>
    <sheetView zoomScale="80" zoomScaleNormal="80" workbookViewId="0"/>
  </sheetViews>
  <sheetFormatPr defaultColWidth="9" defaultRowHeight="22.5" x14ac:dyDescent="0.45"/>
  <cols>
    <col min="1" max="1" width="24.875" style="98" customWidth="1"/>
    <col min="2" max="3" width="13.625" style="98" customWidth="1"/>
    <col min="4" max="4" width="21.875" style="98" customWidth="1"/>
    <col min="5" max="18" width="17.875" style="98" customWidth="1"/>
    <col min="19" max="16384" width="9" style="98"/>
  </cols>
  <sheetData>
    <row r="1" spans="1:18" x14ac:dyDescent="0.45">
      <c r="A1" s="31" t="s">
        <v>273</v>
      </c>
      <c r="B1" s="32" t="str">
        <f>ผู้ส่งข้อมูล!B1</f>
        <v>XXX</v>
      </c>
      <c r="C1" s="33" t="e">
        <f>ผู้ส่งข้อมูล!C1</f>
        <v>#N/A</v>
      </c>
      <c r="D1" s="34"/>
      <c r="E1" s="34"/>
      <c r="F1" s="34"/>
      <c r="G1" s="34"/>
      <c r="H1" s="35"/>
      <c r="I1" s="35"/>
      <c r="J1" s="35"/>
      <c r="K1" s="35"/>
      <c r="L1" s="35"/>
      <c r="M1" s="35"/>
      <c r="N1" s="36"/>
      <c r="O1" s="36"/>
      <c r="P1" s="36"/>
      <c r="Q1" s="36"/>
      <c r="R1" s="36"/>
    </row>
    <row r="2" spans="1:18" x14ac:dyDescent="0.45">
      <c r="A2" s="31" t="s">
        <v>274</v>
      </c>
      <c r="B2" s="37" t="str">
        <f>IF(ผู้ส่งข้อมูล!B2="กรุณาเลือก","กรุณาเลือก",TRIM(MID(ผู้ส่งข้อมูล!B2,1,6)))</f>
        <v>กรุณาเลือก</v>
      </c>
      <c r="C2" s="33" t="str">
        <f>IF(ผู้ส่งข้อมูล!B2="กรุณาเลือก","กรุณาเลือก",TRIM(MID(ผู้ส่งข้อมูล!B2,9,100)))</f>
        <v>กรุณาเลือก</v>
      </c>
      <c r="D2" s="38"/>
      <c r="E2" s="38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x14ac:dyDescent="0.45">
      <c r="A3" s="36"/>
      <c r="B3" s="38" t="s">
        <v>275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x14ac:dyDescent="0.45">
      <c r="A4" s="39"/>
      <c r="B4" s="39" t="s">
        <v>276</v>
      </c>
      <c r="C4" s="37" t="str">
        <f>IF(E4="มิถุนายน",30,IF(E4="ธันวาคม",31,"กรุณาเลือก"))</f>
        <v>กรุณาเลือก</v>
      </c>
      <c r="D4" s="39" t="s">
        <v>277</v>
      </c>
      <c r="E4" s="40" t="str">
        <f>ผู้ส่งข้อมูล!B3</f>
        <v>กรุณาเลือก</v>
      </c>
      <c r="F4" s="39" t="s">
        <v>278</v>
      </c>
      <c r="G4" s="40" t="str">
        <f>ผู้ส่งข้อมูล!D3</f>
        <v>กรุณาเลือก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18" x14ac:dyDescent="0.4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1:18" ht="23.25" x14ac:dyDescent="0.45">
      <c r="A6" s="31"/>
      <c r="B6" s="41" t="s">
        <v>279</v>
      </c>
      <c r="C6" s="42"/>
      <c r="D6" s="42"/>
      <c r="E6" s="42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8" x14ac:dyDescent="0.45">
      <c r="A7" s="43"/>
      <c r="B7" s="43"/>
      <c r="C7" s="43"/>
      <c r="D7" s="44"/>
      <c r="E7" s="45"/>
      <c r="F7" s="45"/>
      <c r="G7" s="45"/>
      <c r="H7" s="45"/>
      <c r="I7" s="43"/>
      <c r="J7" s="46"/>
      <c r="K7" s="43"/>
      <c r="L7" s="43"/>
      <c r="M7" s="36"/>
      <c r="N7" s="36"/>
      <c r="O7" s="36"/>
      <c r="P7" s="36"/>
      <c r="Q7" s="36"/>
      <c r="R7" s="46" t="s">
        <v>280</v>
      </c>
    </row>
    <row r="8" spans="1:18" ht="23.25" x14ac:dyDescent="0.45">
      <c r="A8" s="189" t="s">
        <v>281</v>
      </c>
      <c r="B8" s="189" t="s">
        <v>282</v>
      </c>
      <c r="C8" s="189" t="s">
        <v>283</v>
      </c>
      <c r="D8" s="192" t="s">
        <v>284</v>
      </c>
      <c r="E8" s="185" t="s">
        <v>285</v>
      </c>
      <c r="F8" s="186"/>
      <c r="G8" s="185" t="s">
        <v>286</v>
      </c>
      <c r="H8" s="186"/>
      <c r="I8" s="89"/>
      <c r="J8" s="90"/>
      <c r="K8" s="90"/>
      <c r="L8" s="90" t="s">
        <v>287</v>
      </c>
      <c r="M8" s="47"/>
      <c r="N8" s="90"/>
      <c r="O8" s="90"/>
      <c r="P8" s="91"/>
      <c r="Q8" s="178" t="s">
        <v>288</v>
      </c>
      <c r="R8" s="179"/>
    </row>
    <row r="9" spans="1:18" x14ac:dyDescent="0.45">
      <c r="A9" s="190"/>
      <c r="B9" s="190"/>
      <c r="C9" s="190"/>
      <c r="D9" s="193"/>
      <c r="E9" s="187"/>
      <c r="F9" s="188"/>
      <c r="G9" s="187"/>
      <c r="H9" s="188"/>
      <c r="I9" s="182" t="s">
        <v>289</v>
      </c>
      <c r="J9" s="183"/>
      <c r="K9" s="182" t="s">
        <v>290</v>
      </c>
      <c r="L9" s="183"/>
      <c r="M9" s="182" t="s">
        <v>291</v>
      </c>
      <c r="N9" s="183"/>
      <c r="O9" s="182" t="s">
        <v>292</v>
      </c>
      <c r="P9" s="184"/>
      <c r="Q9" s="180"/>
      <c r="R9" s="181"/>
    </row>
    <row r="10" spans="1:18" ht="33.75" customHeight="1" x14ac:dyDescent="0.45">
      <c r="A10" s="191"/>
      <c r="B10" s="191"/>
      <c r="C10" s="191"/>
      <c r="D10" s="194"/>
      <c r="E10" s="92" t="s">
        <v>293</v>
      </c>
      <c r="F10" s="88" t="s">
        <v>294</v>
      </c>
      <c r="G10" s="92" t="s">
        <v>295</v>
      </c>
      <c r="H10" s="88" t="s">
        <v>296</v>
      </c>
      <c r="I10" s="87" t="s">
        <v>297</v>
      </c>
      <c r="J10" s="87" t="s">
        <v>298</v>
      </c>
      <c r="K10" s="87" t="s">
        <v>297</v>
      </c>
      <c r="L10" s="87" t="s">
        <v>298</v>
      </c>
      <c r="M10" s="87" t="s">
        <v>297</v>
      </c>
      <c r="N10" s="87" t="s">
        <v>298</v>
      </c>
      <c r="O10" s="87" t="s">
        <v>297</v>
      </c>
      <c r="P10" s="87" t="s">
        <v>298</v>
      </c>
      <c r="Q10" s="87" t="s">
        <v>295</v>
      </c>
      <c r="R10" s="87" t="s">
        <v>299</v>
      </c>
    </row>
    <row r="11" spans="1:18" ht="23.25" x14ac:dyDescent="0.45">
      <c r="A11" s="48" t="s">
        <v>0</v>
      </c>
      <c r="B11" s="49">
        <v>0</v>
      </c>
      <c r="C11" s="49">
        <v>0</v>
      </c>
      <c r="D11" s="95" t="s">
        <v>300</v>
      </c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7"/>
    </row>
    <row r="12" spans="1:18" x14ac:dyDescent="0.45">
      <c r="A12" s="204" t="str">
        <f t="shared" ref="A12:A21" si="0">IF(A11="","",A11)</f>
        <v>กรุณาเลือก</v>
      </c>
      <c r="B12" s="84">
        <f>B11</f>
        <v>0</v>
      </c>
      <c r="C12" s="84">
        <f>C11</f>
        <v>0</v>
      </c>
      <c r="D12" s="100" t="s">
        <v>301</v>
      </c>
      <c r="E12" s="51">
        <v>0</v>
      </c>
      <c r="F12" s="52">
        <v>0</v>
      </c>
      <c r="G12" s="53">
        <v>0</v>
      </c>
      <c r="H12" s="54">
        <v>0</v>
      </c>
      <c r="I12" s="51">
        <v>0</v>
      </c>
      <c r="J12" s="52">
        <v>0</v>
      </c>
      <c r="K12" s="51">
        <v>0</v>
      </c>
      <c r="L12" s="52">
        <v>0</v>
      </c>
      <c r="M12" s="51">
        <v>0</v>
      </c>
      <c r="N12" s="52">
        <v>0</v>
      </c>
      <c r="O12" s="51">
        <v>0</v>
      </c>
      <c r="P12" s="52">
        <v>0</v>
      </c>
      <c r="Q12" s="51">
        <v>0</v>
      </c>
      <c r="R12" s="55">
        <v>0</v>
      </c>
    </row>
    <row r="13" spans="1:18" x14ac:dyDescent="0.45">
      <c r="A13" s="204" t="str">
        <f t="shared" si="0"/>
        <v>กรุณาเลือก</v>
      </c>
      <c r="B13" s="84">
        <f t="shared" ref="B13:B20" si="1">B12</f>
        <v>0</v>
      </c>
      <c r="C13" s="84">
        <f t="shared" ref="C13:C20" si="2">C12</f>
        <v>0</v>
      </c>
      <c r="D13" s="100" t="s">
        <v>302</v>
      </c>
      <c r="E13" s="50">
        <v>0</v>
      </c>
      <c r="F13" s="56">
        <v>0</v>
      </c>
      <c r="G13" s="57">
        <v>0</v>
      </c>
      <c r="H13" s="58">
        <v>0</v>
      </c>
      <c r="I13" s="50">
        <v>0</v>
      </c>
      <c r="J13" s="56">
        <v>0</v>
      </c>
      <c r="K13" s="50">
        <v>0</v>
      </c>
      <c r="L13" s="56">
        <v>0</v>
      </c>
      <c r="M13" s="50">
        <v>0</v>
      </c>
      <c r="N13" s="56">
        <v>0</v>
      </c>
      <c r="O13" s="50">
        <v>0</v>
      </c>
      <c r="P13" s="56">
        <v>0</v>
      </c>
      <c r="Q13" s="50">
        <v>0</v>
      </c>
      <c r="R13" s="59">
        <v>0</v>
      </c>
    </row>
    <row r="14" spans="1:18" x14ac:dyDescent="0.45">
      <c r="A14" s="204" t="str">
        <f t="shared" si="0"/>
        <v>กรุณาเลือก</v>
      </c>
      <c r="B14" s="84">
        <f t="shared" si="1"/>
        <v>0</v>
      </c>
      <c r="C14" s="84">
        <f t="shared" si="2"/>
        <v>0</v>
      </c>
      <c r="D14" s="100" t="s">
        <v>303</v>
      </c>
      <c r="E14" s="50">
        <v>0</v>
      </c>
      <c r="F14" s="56">
        <v>0</v>
      </c>
      <c r="G14" s="57">
        <v>0</v>
      </c>
      <c r="H14" s="58">
        <v>0</v>
      </c>
      <c r="I14" s="50">
        <v>0</v>
      </c>
      <c r="J14" s="56">
        <v>0</v>
      </c>
      <c r="K14" s="50">
        <v>0</v>
      </c>
      <c r="L14" s="56">
        <v>0</v>
      </c>
      <c r="M14" s="50">
        <v>0</v>
      </c>
      <c r="N14" s="56">
        <v>0</v>
      </c>
      <c r="O14" s="50">
        <v>0</v>
      </c>
      <c r="P14" s="56">
        <v>0</v>
      </c>
      <c r="Q14" s="50">
        <v>0</v>
      </c>
      <c r="R14" s="59">
        <v>0</v>
      </c>
    </row>
    <row r="15" spans="1:18" x14ac:dyDescent="0.45">
      <c r="A15" s="204" t="str">
        <f t="shared" si="0"/>
        <v>กรุณาเลือก</v>
      </c>
      <c r="B15" s="84">
        <f t="shared" si="1"/>
        <v>0</v>
      </c>
      <c r="C15" s="84">
        <f t="shared" si="2"/>
        <v>0</v>
      </c>
      <c r="D15" s="100" t="s">
        <v>304</v>
      </c>
      <c r="E15" s="50">
        <v>0</v>
      </c>
      <c r="F15" s="56">
        <v>0</v>
      </c>
      <c r="G15" s="57">
        <v>0</v>
      </c>
      <c r="H15" s="58">
        <v>0</v>
      </c>
      <c r="I15" s="50">
        <v>0</v>
      </c>
      <c r="J15" s="56">
        <v>0</v>
      </c>
      <c r="K15" s="50">
        <v>0</v>
      </c>
      <c r="L15" s="56">
        <v>0</v>
      </c>
      <c r="M15" s="50">
        <v>0</v>
      </c>
      <c r="N15" s="56">
        <v>0</v>
      </c>
      <c r="O15" s="50">
        <v>0</v>
      </c>
      <c r="P15" s="56">
        <v>0</v>
      </c>
      <c r="Q15" s="50">
        <v>0</v>
      </c>
      <c r="R15" s="59">
        <v>0</v>
      </c>
    </row>
    <row r="16" spans="1:18" x14ac:dyDescent="0.45">
      <c r="A16" s="204" t="str">
        <f t="shared" si="0"/>
        <v>กรุณาเลือก</v>
      </c>
      <c r="B16" s="84">
        <f t="shared" si="1"/>
        <v>0</v>
      </c>
      <c r="C16" s="84">
        <f t="shared" si="2"/>
        <v>0</v>
      </c>
      <c r="D16" s="100" t="s">
        <v>305</v>
      </c>
      <c r="E16" s="50">
        <v>0</v>
      </c>
      <c r="F16" s="56">
        <v>0</v>
      </c>
      <c r="G16" s="57">
        <v>0</v>
      </c>
      <c r="H16" s="58">
        <v>0</v>
      </c>
      <c r="I16" s="50">
        <v>0</v>
      </c>
      <c r="J16" s="56">
        <v>0</v>
      </c>
      <c r="K16" s="50">
        <v>0</v>
      </c>
      <c r="L16" s="56">
        <v>0</v>
      </c>
      <c r="M16" s="50">
        <v>0</v>
      </c>
      <c r="N16" s="56">
        <v>0</v>
      </c>
      <c r="O16" s="50">
        <v>0</v>
      </c>
      <c r="P16" s="56">
        <v>0</v>
      </c>
      <c r="Q16" s="50">
        <v>0</v>
      </c>
      <c r="R16" s="59">
        <v>0</v>
      </c>
    </row>
    <row r="17" spans="1:18" x14ac:dyDescent="0.45">
      <c r="A17" s="204" t="str">
        <f t="shared" si="0"/>
        <v>กรุณาเลือก</v>
      </c>
      <c r="B17" s="84">
        <f t="shared" si="1"/>
        <v>0</v>
      </c>
      <c r="C17" s="84">
        <f t="shared" si="2"/>
        <v>0</v>
      </c>
      <c r="D17" s="100" t="s">
        <v>306</v>
      </c>
      <c r="E17" s="50">
        <v>0</v>
      </c>
      <c r="F17" s="56">
        <v>0</v>
      </c>
      <c r="G17" s="57">
        <v>0</v>
      </c>
      <c r="H17" s="58">
        <v>0</v>
      </c>
      <c r="I17" s="50">
        <v>0</v>
      </c>
      <c r="J17" s="56">
        <v>0</v>
      </c>
      <c r="K17" s="50">
        <v>0</v>
      </c>
      <c r="L17" s="56">
        <v>0</v>
      </c>
      <c r="M17" s="50">
        <v>0</v>
      </c>
      <c r="N17" s="56">
        <v>0</v>
      </c>
      <c r="O17" s="50">
        <v>0</v>
      </c>
      <c r="P17" s="56">
        <v>0</v>
      </c>
      <c r="Q17" s="50">
        <v>0</v>
      </c>
      <c r="R17" s="59">
        <v>0</v>
      </c>
    </row>
    <row r="18" spans="1:18" x14ac:dyDescent="0.45">
      <c r="A18" s="204" t="str">
        <f t="shared" si="0"/>
        <v>กรุณาเลือก</v>
      </c>
      <c r="B18" s="84">
        <f t="shared" si="1"/>
        <v>0</v>
      </c>
      <c r="C18" s="84">
        <f t="shared" si="2"/>
        <v>0</v>
      </c>
      <c r="D18" s="100" t="s">
        <v>307</v>
      </c>
      <c r="E18" s="50">
        <v>0</v>
      </c>
      <c r="F18" s="56">
        <v>0</v>
      </c>
      <c r="G18" s="57">
        <v>0</v>
      </c>
      <c r="H18" s="58">
        <v>0</v>
      </c>
      <c r="I18" s="50">
        <v>0</v>
      </c>
      <c r="J18" s="56">
        <v>0</v>
      </c>
      <c r="K18" s="50">
        <v>0</v>
      </c>
      <c r="L18" s="56">
        <v>0</v>
      </c>
      <c r="M18" s="50">
        <v>0</v>
      </c>
      <c r="N18" s="56">
        <v>0</v>
      </c>
      <c r="O18" s="50">
        <v>0</v>
      </c>
      <c r="P18" s="56">
        <v>0</v>
      </c>
      <c r="Q18" s="50">
        <v>0</v>
      </c>
      <c r="R18" s="59">
        <v>0</v>
      </c>
    </row>
    <row r="19" spans="1:18" x14ac:dyDescent="0.45">
      <c r="A19" s="205" t="str">
        <f t="shared" si="0"/>
        <v>กรุณาเลือก</v>
      </c>
      <c r="B19" s="85">
        <f t="shared" si="1"/>
        <v>0</v>
      </c>
      <c r="C19" s="85">
        <f t="shared" si="2"/>
        <v>0</v>
      </c>
      <c r="D19" s="100" t="s">
        <v>308</v>
      </c>
      <c r="E19" s="60">
        <v>0</v>
      </c>
      <c r="F19" s="61">
        <v>0</v>
      </c>
      <c r="G19" s="57">
        <v>0</v>
      </c>
      <c r="H19" s="58">
        <v>0</v>
      </c>
      <c r="I19" s="60">
        <v>0</v>
      </c>
      <c r="J19" s="61">
        <v>0</v>
      </c>
      <c r="K19" s="60">
        <v>0</v>
      </c>
      <c r="L19" s="61">
        <v>0</v>
      </c>
      <c r="M19" s="60">
        <v>0</v>
      </c>
      <c r="N19" s="61">
        <v>0</v>
      </c>
      <c r="O19" s="60">
        <v>0</v>
      </c>
      <c r="P19" s="61">
        <v>0</v>
      </c>
      <c r="Q19" s="60">
        <v>0</v>
      </c>
      <c r="R19" s="62">
        <v>0</v>
      </c>
    </row>
    <row r="20" spans="1:18" ht="65.25" x14ac:dyDescent="0.45">
      <c r="A20" s="204" t="str">
        <f t="shared" si="0"/>
        <v>กรุณาเลือก</v>
      </c>
      <c r="B20" s="84">
        <f t="shared" si="1"/>
        <v>0</v>
      </c>
      <c r="C20" s="84">
        <f t="shared" si="2"/>
        <v>0</v>
      </c>
      <c r="D20" s="101" t="s">
        <v>309</v>
      </c>
      <c r="E20" s="49">
        <v>0</v>
      </c>
      <c r="F20" s="63">
        <v>0</v>
      </c>
      <c r="G20" s="64">
        <v>0</v>
      </c>
      <c r="H20" s="65">
        <v>0</v>
      </c>
      <c r="I20" s="49">
        <v>0</v>
      </c>
      <c r="J20" s="63">
        <v>0</v>
      </c>
      <c r="K20" s="49">
        <v>0</v>
      </c>
      <c r="L20" s="63">
        <v>0</v>
      </c>
      <c r="M20" s="49">
        <v>0</v>
      </c>
      <c r="N20" s="63">
        <v>0</v>
      </c>
      <c r="O20" s="49">
        <v>0</v>
      </c>
      <c r="P20" s="63">
        <v>0</v>
      </c>
      <c r="Q20" s="49">
        <v>0</v>
      </c>
      <c r="R20" s="62">
        <v>0</v>
      </c>
    </row>
    <row r="21" spans="1:18" ht="23.25" thickBot="1" x14ac:dyDescent="0.5">
      <c r="A21" s="102" t="str">
        <f t="shared" si="0"/>
        <v>กรุณาเลือก</v>
      </c>
      <c r="B21" s="103">
        <f>IF(B11=SUM(B11:B20)/10,B11,999)</f>
        <v>0</v>
      </c>
      <c r="C21" s="103">
        <f>IF(C11=SUM(C11:C20)/10,C11,999)</f>
        <v>0</v>
      </c>
      <c r="D21" s="104" t="s">
        <v>310</v>
      </c>
      <c r="E21" s="103">
        <f t="shared" ref="E21:R21" si="3">SUM(E12:E20)</f>
        <v>0</v>
      </c>
      <c r="F21" s="105">
        <f t="shared" si="3"/>
        <v>0</v>
      </c>
      <c r="G21" s="103">
        <f t="shared" si="3"/>
        <v>0</v>
      </c>
      <c r="H21" s="103">
        <f>SUM(H12:H20)</f>
        <v>0</v>
      </c>
      <c r="I21" s="103">
        <f t="shared" si="3"/>
        <v>0</v>
      </c>
      <c r="J21" s="105">
        <f t="shared" si="3"/>
        <v>0</v>
      </c>
      <c r="K21" s="103">
        <f t="shared" si="3"/>
        <v>0</v>
      </c>
      <c r="L21" s="105">
        <f t="shared" si="3"/>
        <v>0</v>
      </c>
      <c r="M21" s="103">
        <f t="shared" si="3"/>
        <v>0</v>
      </c>
      <c r="N21" s="105">
        <f t="shared" si="3"/>
        <v>0</v>
      </c>
      <c r="O21" s="103">
        <f t="shared" si="3"/>
        <v>0</v>
      </c>
      <c r="P21" s="105">
        <f t="shared" si="3"/>
        <v>0</v>
      </c>
      <c r="Q21" s="103">
        <f t="shared" si="3"/>
        <v>0</v>
      </c>
      <c r="R21" s="106">
        <f t="shared" si="3"/>
        <v>0</v>
      </c>
    </row>
    <row r="22" spans="1:18" ht="23.25" thickTop="1" x14ac:dyDescent="0.45"/>
  </sheetData>
  <sheetProtection formatCells="0" formatColumns="0" formatRows="0" insertRows="0" insertHyperlinks="0" deleteRows="0" selectLockedCells="1" sort="0" autoFilter="0"/>
  <mergeCells count="11">
    <mergeCell ref="G8:H9"/>
    <mergeCell ref="A8:A10"/>
    <mergeCell ref="B8:B10"/>
    <mergeCell ref="C8:C10"/>
    <mergeCell ref="D8:D10"/>
    <mergeCell ref="E8:F9"/>
    <mergeCell ref="Q8:R9"/>
    <mergeCell ref="I9:J9"/>
    <mergeCell ref="K9:L9"/>
    <mergeCell ref="M9:N9"/>
    <mergeCell ref="O9:P9"/>
  </mergeCells>
  <conditionalFormatting sqref="E12:E19">
    <cfRule type="expression" dxfId="528" priority="1186" stopIfTrue="1">
      <formula>ISBLANK(E12)</formula>
    </cfRule>
  </conditionalFormatting>
  <conditionalFormatting sqref="F12:F19">
    <cfRule type="expression" dxfId="527" priority="1187" stopIfTrue="1">
      <formula>AND(E12=0,F12&gt;0)</formula>
    </cfRule>
    <cfRule type="expression" dxfId="526" priority="1188" stopIfTrue="1">
      <formula>AND(E12&gt;0,F12=0)</formula>
    </cfRule>
    <cfRule type="expression" dxfId="525" priority="1189" stopIfTrue="1">
      <formula>ISBLANK(F12)</formula>
    </cfRule>
  </conditionalFormatting>
  <conditionalFormatting sqref="F20:F21">
    <cfRule type="expression" dxfId="524" priority="1183" stopIfTrue="1">
      <formula>AND(E20=0,F20&gt;0)</formula>
    </cfRule>
    <cfRule type="expression" dxfId="523" priority="1184" stopIfTrue="1">
      <formula>AND(E20&gt;0,F20=0)</formula>
    </cfRule>
    <cfRule type="expression" dxfId="522" priority="1185" stopIfTrue="1">
      <formula>ISBLANK(F20)</formula>
    </cfRule>
  </conditionalFormatting>
  <conditionalFormatting sqref="G12:G20">
    <cfRule type="expression" dxfId="521" priority="1182" stopIfTrue="1">
      <formula>ISBLANK(G12)</formula>
    </cfRule>
  </conditionalFormatting>
  <conditionalFormatting sqref="H12:H20">
    <cfRule type="expression" dxfId="520" priority="1181" stopIfTrue="1">
      <formula>ISBLANK(H12)</formula>
    </cfRule>
  </conditionalFormatting>
  <conditionalFormatting sqref="E20:E21">
    <cfRule type="expression" dxfId="519" priority="1180" stopIfTrue="1">
      <formula>ISBLANK(E20)</formula>
    </cfRule>
  </conditionalFormatting>
  <conditionalFormatting sqref="I12:I19">
    <cfRule type="expression" dxfId="518" priority="1176" stopIfTrue="1">
      <formula>ISBLANK(I12)</formula>
    </cfRule>
  </conditionalFormatting>
  <conditionalFormatting sqref="J12:J19">
    <cfRule type="expression" dxfId="517" priority="1177" stopIfTrue="1">
      <formula>AND(I12=0,J12&gt;0)</formula>
    </cfRule>
    <cfRule type="expression" dxfId="516" priority="1178" stopIfTrue="1">
      <formula>AND(I12&gt;0,J12=0)</formula>
    </cfRule>
    <cfRule type="expression" dxfId="515" priority="1179" stopIfTrue="1">
      <formula>ISBLANK(J12)</formula>
    </cfRule>
  </conditionalFormatting>
  <conditionalFormatting sqref="J20">
    <cfRule type="expression" dxfId="514" priority="1173" stopIfTrue="1">
      <formula>AND(I20=0,J20&gt;0)</formula>
    </cfRule>
    <cfRule type="expression" dxfId="513" priority="1174" stopIfTrue="1">
      <formula>AND(I20&gt;0,J20=0)</formula>
    </cfRule>
    <cfRule type="expression" dxfId="512" priority="1175" stopIfTrue="1">
      <formula>ISBLANK(J20)</formula>
    </cfRule>
  </conditionalFormatting>
  <conditionalFormatting sqref="I20">
    <cfRule type="expression" dxfId="511" priority="1172" stopIfTrue="1">
      <formula>ISBLANK(I20)</formula>
    </cfRule>
  </conditionalFormatting>
  <conditionalFormatting sqref="K12:K19">
    <cfRule type="expression" dxfId="510" priority="1168" stopIfTrue="1">
      <formula>ISBLANK(K12)</formula>
    </cfRule>
  </conditionalFormatting>
  <conditionalFormatting sqref="L12:L19">
    <cfRule type="expression" dxfId="509" priority="1169" stopIfTrue="1">
      <formula>AND(K12=0,L12&gt;0)</formula>
    </cfRule>
    <cfRule type="expression" dxfId="508" priority="1170" stopIfTrue="1">
      <formula>AND(K12&gt;0,L12=0)</formula>
    </cfRule>
    <cfRule type="expression" dxfId="507" priority="1171" stopIfTrue="1">
      <formula>ISBLANK(L12)</formula>
    </cfRule>
  </conditionalFormatting>
  <conditionalFormatting sqref="L20">
    <cfRule type="expression" dxfId="506" priority="1165" stopIfTrue="1">
      <formula>AND(K20=0,L20&gt;0)</formula>
    </cfRule>
    <cfRule type="expression" dxfId="505" priority="1166" stopIfTrue="1">
      <formula>AND(K20&gt;0,L20=0)</formula>
    </cfRule>
    <cfRule type="expression" dxfId="504" priority="1167" stopIfTrue="1">
      <formula>ISBLANK(L20)</formula>
    </cfRule>
  </conditionalFormatting>
  <conditionalFormatting sqref="K20">
    <cfRule type="expression" dxfId="503" priority="1164" stopIfTrue="1">
      <formula>ISBLANK(K20)</formula>
    </cfRule>
  </conditionalFormatting>
  <conditionalFormatting sqref="M12:M19">
    <cfRule type="expression" dxfId="502" priority="1160" stopIfTrue="1">
      <formula>ISBLANK(M12)</formula>
    </cfRule>
  </conditionalFormatting>
  <conditionalFormatting sqref="N12:N19">
    <cfRule type="expression" dxfId="501" priority="1161" stopIfTrue="1">
      <formula>AND(M12=0,N12&gt;0)</formula>
    </cfRule>
    <cfRule type="expression" dxfId="500" priority="1162" stopIfTrue="1">
      <formula>AND(M12&gt;0,N12=0)</formula>
    </cfRule>
    <cfRule type="expression" dxfId="499" priority="1163" stopIfTrue="1">
      <formula>ISBLANK(N12)</formula>
    </cfRule>
  </conditionalFormatting>
  <conditionalFormatting sqref="N20">
    <cfRule type="expression" dxfId="498" priority="1157" stopIfTrue="1">
      <formula>AND(M20=0,N20&gt;0)</formula>
    </cfRule>
    <cfRule type="expression" dxfId="497" priority="1158" stopIfTrue="1">
      <formula>AND(M20&gt;0,N20=0)</formula>
    </cfRule>
    <cfRule type="expression" dxfId="496" priority="1159" stopIfTrue="1">
      <formula>ISBLANK(N20)</formula>
    </cfRule>
  </conditionalFormatting>
  <conditionalFormatting sqref="M20">
    <cfRule type="expression" dxfId="495" priority="1156" stopIfTrue="1">
      <formula>ISBLANK(M20)</formula>
    </cfRule>
  </conditionalFormatting>
  <conditionalFormatting sqref="O12:O19">
    <cfRule type="expression" dxfId="494" priority="1152" stopIfTrue="1">
      <formula>ISBLANK(O12)</formula>
    </cfRule>
  </conditionalFormatting>
  <conditionalFormatting sqref="P12:P19">
    <cfRule type="expression" dxfId="493" priority="1153" stopIfTrue="1">
      <formula>AND(O12=0,P12&gt;0)</formula>
    </cfRule>
    <cfRule type="expression" dxfId="492" priority="1154" stopIfTrue="1">
      <formula>AND(O12&gt;0,P12=0)</formula>
    </cfRule>
    <cfRule type="expression" dxfId="491" priority="1155" stopIfTrue="1">
      <formula>ISBLANK(P12)</formula>
    </cfRule>
  </conditionalFormatting>
  <conditionalFormatting sqref="P20">
    <cfRule type="expression" dxfId="490" priority="1149" stopIfTrue="1">
      <formula>AND(O20=0,P20&gt;0)</formula>
    </cfRule>
    <cfRule type="expression" dxfId="489" priority="1150" stopIfTrue="1">
      <formula>AND(O20&gt;0,P20=0)</formula>
    </cfRule>
    <cfRule type="expression" dxfId="488" priority="1151" stopIfTrue="1">
      <formula>ISBLANK(P20)</formula>
    </cfRule>
  </conditionalFormatting>
  <conditionalFormatting sqref="O20">
    <cfRule type="expression" dxfId="487" priority="1148" stopIfTrue="1">
      <formula>ISBLANK(O20)</formula>
    </cfRule>
  </conditionalFormatting>
  <conditionalFormatting sqref="Q12:Q19">
    <cfRule type="expression" dxfId="486" priority="1144" stopIfTrue="1">
      <formula>ISBLANK(Q12)</formula>
    </cfRule>
  </conditionalFormatting>
  <conditionalFormatting sqref="R12:R19">
    <cfRule type="expression" dxfId="485" priority="1145" stopIfTrue="1">
      <formula>AND(Q12=0,R12&gt;0)</formula>
    </cfRule>
    <cfRule type="expression" dxfId="484" priority="1146" stopIfTrue="1">
      <formula>AND(Q12&gt;0,R12=0)</formula>
    </cfRule>
    <cfRule type="expression" dxfId="483" priority="1147" stopIfTrue="1">
      <formula>ISBLANK(R12)</formula>
    </cfRule>
  </conditionalFormatting>
  <conditionalFormatting sqref="R20">
    <cfRule type="expression" dxfId="482" priority="1141" stopIfTrue="1">
      <formula>AND(Q20=0,R20&gt;0)</formula>
    </cfRule>
    <cfRule type="expression" dxfId="481" priority="1142" stopIfTrue="1">
      <formula>AND(Q20&gt;0,R20=0)</formula>
    </cfRule>
    <cfRule type="expression" dxfId="480" priority="1143" stopIfTrue="1">
      <formula>ISBLANK(R20)</formula>
    </cfRule>
  </conditionalFormatting>
  <conditionalFormatting sqref="Q20">
    <cfRule type="expression" dxfId="479" priority="1140" stopIfTrue="1">
      <formula>ISBLANK(Q20)</formula>
    </cfRule>
  </conditionalFormatting>
  <conditionalFormatting sqref="C11">
    <cfRule type="expression" dxfId="478" priority="1136" stopIfTrue="1">
      <formula>ISBLANK(C11)</formula>
    </cfRule>
  </conditionalFormatting>
  <conditionalFormatting sqref="B12:C20">
    <cfRule type="expression" dxfId="477" priority="1139" stopIfTrue="1">
      <formula>ISBLANK(B12)</formula>
    </cfRule>
  </conditionalFormatting>
  <conditionalFormatting sqref="B11">
    <cfRule type="expression" dxfId="476" priority="1137" stopIfTrue="1">
      <formula>ISBLANK(B11)</formula>
    </cfRule>
  </conditionalFormatting>
  <conditionalFormatting sqref="C21">
    <cfRule type="expression" dxfId="475" priority="1135" stopIfTrue="1">
      <formula>ISBLANK(C21)</formula>
    </cfRule>
  </conditionalFormatting>
  <conditionalFormatting sqref="G21">
    <cfRule type="expression" dxfId="474" priority="1131" stopIfTrue="1">
      <formula>ISBLANK(G21)</formula>
    </cfRule>
  </conditionalFormatting>
  <conditionalFormatting sqref="J21">
    <cfRule type="expression" dxfId="473" priority="1128" stopIfTrue="1">
      <formula>AND(I21=0,J21&gt;0)</formula>
    </cfRule>
    <cfRule type="expression" dxfId="472" priority="1129" stopIfTrue="1">
      <formula>AND(I21&gt;0,J21=0)</formula>
    </cfRule>
    <cfRule type="expression" dxfId="471" priority="1130" stopIfTrue="1">
      <formula>ISBLANK(J21)</formula>
    </cfRule>
  </conditionalFormatting>
  <conditionalFormatting sqref="I21">
    <cfRule type="expression" dxfId="470" priority="1127" stopIfTrue="1">
      <formula>ISBLANK(I21)</formula>
    </cfRule>
  </conditionalFormatting>
  <conditionalFormatting sqref="L21">
    <cfRule type="expression" dxfId="469" priority="1124" stopIfTrue="1">
      <formula>AND(K21=0,L21&gt;0)</formula>
    </cfRule>
    <cfRule type="expression" dxfId="468" priority="1125" stopIfTrue="1">
      <formula>AND(K21&gt;0,L21=0)</formula>
    </cfRule>
    <cfRule type="expression" dxfId="467" priority="1126" stopIfTrue="1">
      <formula>ISBLANK(L21)</formula>
    </cfRule>
  </conditionalFormatting>
  <conditionalFormatting sqref="K21">
    <cfRule type="expression" dxfId="466" priority="1123" stopIfTrue="1">
      <formula>ISBLANK(K21)</formula>
    </cfRule>
  </conditionalFormatting>
  <conditionalFormatting sqref="N21">
    <cfRule type="expression" dxfId="465" priority="1120" stopIfTrue="1">
      <formula>AND(M21=0,N21&gt;0)</formula>
    </cfRule>
    <cfRule type="expression" dxfId="464" priority="1121" stopIfTrue="1">
      <formula>AND(M21&gt;0,N21=0)</formula>
    </cfRule>
    <cfRule type="expression" dxfId="463" priority="1122" stopIfTrue="1">
      <formula>ISBLANK(N21)</formula>
    </cfRule>
  </conditionalFormatting>
  <conditionalFormatting sqref="M21">
    <cfRule type="expression" dxfId="462" priority="1119" stopIfTrue="1">
      <formula>ISBLANK(M21)</formula>
    </cfRule>
  </conditionalFormatting>
  <conditionalFormatting sqref="P21">
    <cfRule type="expression" dxfId="461" priority="1116" stopIfTrue="1">
      <formula>AND(O21=0,P21&gt;0)</formula>
    </cfRule>
    <cfRule type="expression" dxfId="460" priority="1117" stopIfTrue="1">
      <formula>AND(O21&gt;0,P21=0)</formula>
    </cfRule>
    <cfRule type="expression" dxfId="459" priority="1118" stopIfTrue="1">
      <formula>ISBLANK(P21)</formula>
    </cfRule>
  </conditionalFormatting>
  <conditionalFormatting sqref="O21">
    <cfRule type="expression" dxfId="458" priority="1115" stopIfTrue="1">
      <formula>ISBLANK(O21)</formula>
    </cfRule>
  </conditionalFormatting>
  <conditionalFormatting sqref="R21">
    <cfRule type="expression" dxfId="457" priority="1112" stopIfTrue="1">
      <formula>AND(Q21=0,R21&gt;0)</formula>
    </cfRule>
    <cfRule type="expression" dxfId="456" priority="1113" stopIfTrue="1">
      <formula>AND(Q21&gt;0,R21=0)</formula>
    </cfRule>
    <cfRule type="expression" dxfId="455" priority="1114" stopIfTrue="1">
      <formula>ISBLANK(R21)</formula>
    </cfRule>
  </conditionalFormatting>
  <conditionalFormatting sqref="Q21">
    <cfRule type="expression" dxfId="454" priority="1111" stopIfTrue="1">
      <formula>ISBLANK(Q21)</formula>
    </cfRule>
  </conditionalFormatting>
  <conditionalFormatting sqref="B21">
    <cfRule type="expression" dxfId="453" priority="1110" stopIfTrue="1">
      <formula>ISBLANK(B21)</formula>
    </cfRule>
  </conditionalFormatting>
  <conditionalFormatting sqref="H21">
    <cfRule type="expression" dxfId="452" priority="1" stopIfTrue="1">
      <formula>ISBLANK(H21)</formula>
    </cfRule>
  </conditionalFormatting>
  <dataValidations count="2">
    <dataValidation type="whole" operator="greaterThanOrEqual" allowBlank="1" showInputMessage="1" showErrorMessage="1" error="จำนวนบัญชีต้องเป็นจำนวนเต็มและมีค่ามากกว่าหรือเท่ากับศูนย์" sqref="E12:E21 O12:O21 Q12:Q21 G12:G21 I12:I21 K12:K21 M12:M21 B11:C21 H21">
      <formula1>0</formula1>
    </dataValidation>
    <dataValidation type="decimal" operator="greaterThanOrEqual" allowBlank="1" showInputMessage="1" showErrorMessage="1" error="จำนวนเงินต้องมากกว่าหรือเท่ากับศูนย์" sqref="F12:F21 P12:P21 R12:R21 J12:J21 L12:L21 N12:N21 H12:H20">
      <formula1>0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Rule!$G$1:$G$78</xm:f>
          </x14:formula1>
          <xm:sqref>A11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R37"/>
  <sheetViews>
    <sheetView zoomScale="80" zoomScaleNormal="80" workbookViewId="0"/>
  </sheetViews>
  <sheetFormatPr defaultColWidth="9" defaultRowHeight="22.5" x14ac:dyDescent="0.45"/>
  <cols>
    <col min="1" max="1" width="24.75" style="98" customWidth="1"/>
    <col min="2" max="3" width="13.625" style="98" customWidth="1"/>
    <col min="4" max="4" width="25.625" style="98" customWidth="1"/>
    <col min="5" max="18" width="17.875" style="98" customWidth="1"/>
    <col min="19" max="16384" width="9" style="98"/>
  </cols>
  <sheetData>
    <row r="1" spans="1:18" x14ac:dyDescent="0.45">
      <c r="A1" s="31" t="s">
        <v>273</v>
      </c>
      <c r="B1" s="32" t="str">
        <f>ผู้ส่งข้อมูล!B1</f>
        <v>XXX</v>
      </c>
      <c r="C1" s="33" t="e">
        <f>ผู้ส่งข้อมูล!C1</f>
        <v>#N/A</v>
      </c>
      <c r="D1" s="34"/>
      <c r="E1" s="34"/>
      <c r="F1" s="34"/>
      <c r="G1" s="34"/>
      <c r="H1" s="35"/>
      <c r="I1" s="35"/>
      <c r="J1" s="35"/>
      <c r="K1" s="35"/>
      <c r="L1" s="35"/>
      <c r="M1" s="35"/>
      <c r="N1" s="36"/>
      <c r="O1" s="36"/>
      <c r="P1" s="36"/>
      <c r="Q1" s="36"/>
      <c r="R1" s="36"/>
    </row>
    <row r="2" spans="1:18" x14ac:dyDescent="0.45">
      <c r="A2" s="31" t="s">
        <v>274</v>
      </c>
      <c r="B2" s="37" t="str">
        <f>IF(ผู้ส่งข้อมูล!B2="กรุณาเลือก","กรุณาเลือก",TRIM(MID(ผู้ส่งข้อมูล!B2,1,6)))</f>
        <v>กรุณาเลือก</v>
      </c>
      <c r="C2" s="33" t="str">
        <f>IF(ผู้ส่งข้อมูล!B2="กรุณาเลือก","กรุณาเลือก",TRIM(MID(ผู้ส่งข้อมูล!B2,9,100)))</f>
        <v>กรุณาเลือก</v>
      </c>
      <c r="D2" s="38"/>
      <c r="E2" s="38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x14ac:dyDescent="0.45">
      <c r="A3" s="36"/>
      <c r="B3" s="38" t="s">
        <v>275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x14ac:dyDescent="0.45">
      <c r="A4" s="39"/>
      <c r="B4" s="39" t="s">
        <v>276</v>
      </c>
      <c r="C4" s="37" t="str">
        <f>IF(E4="มิถุนายน",30,IF(E4="ธันวาคม",31,"กรุณาเลือก"))</f>
        <v>กรุณาเลือก</v>
      </c>
      <c r="D4" s="39" t="s">
        <v>277</v>
      </c>
      <c r="E4" s="40" t="str">
        <f>ผู้ส่งข้อมูล!B3</f>
        <v>กรุณาเลือก</v>
      </c>
      <c r="F4" s="39" t="s">
        <v>278</v>
      </c>
      <c r="G4" s="40" t="str">
        <f>ผู้ส่งข้อมูล!D3</f>
        <v>กรุณาเลือก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18" x14ac:dyDescent="0.4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1:18" ht="23.25" x14ac:dyDescent="0.45">
      <c r="A6" s="31"/>
      <c r="B6" s="41" t="s">
        <v>311</v>
      </c>
      <c r="C6" s="42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8" x14ac:dyDescent="0.45">
      <c r="A7" s="43"/>
      <c r="B7" s="43"/>
      <c r="C7" s="43"/>
      <c r="D7" s="44"/>
      <c r="E7" s="45"/>
      <c r="F7" s="45"/>
      <c r="G7" s="43"/>
      <c r="H7" s="43"/>
      <c r="I7" s="36"/>
      <c r="J7" s="36"/>
      <c r="K7" s="36"/>
      <c r="L7" s="36"/>
      <c r="M7" s="36"/>
      <c r="N7" s="36"/>
      <c r="O7" s="36"/>
      <c r="P7" s="36"/>
      <c r="Q7" s="36"/>
      <c r="R7" s="46" t="s">
        <v>280</v>
      </c>
    </row>
    <row r="8" spans="1:18" ht="23.25" x14ac:dyDescent="0.45">
      <c r="A8" s="189" t="s">
        <v>281</v>
      </c>
      <c r="B8" s="189" t="s">
        <v>282</v>
      </c>
      <c r="C8" s="189" t="s">
        <v>283</v>
      </c>
      <c r="D8" s="192" t="s">
        <v>312</v>
      </c>
      <c r="E8" s="185" t="s">
        <v>285</v>
      </c>
      <c r="F8" s="186"/>
      <c r="G8" s="185" t="s">
        <v>286</v>
      </c>
      <c r="H8" s="186"/>
      <c r="I8" s="93"/>
      <c r="J8" s="94"/>
      <c r="K8" s="66"/>
      <c r="L8" s="66" t="s">
        <v>287</v>
      </c>
      <c r="M8" s="67"/>
      <c r="N8" s="66"/>
      <c r="O8" s="66"/>
      <c r="P8" s="68"/>
      <c r="Q8" s="178" t="s">
        <v>288</v>
      </c>
      <c r="R8" s="179"/>
    </row>
    <row r="9" spans="1:18" x14ac:dyDescent="0.45">
      <c r="A9" s="190"/>
      <c r="B9" s="190"/>
      <c r="C9" s="190"/>
      <c r="D9" s="193"/>
      <c r="E9" s="187"/>
      <c r="F9" s="188"/>
      <c r="G9" s="187"/>
      <c r="H9" s="188"/>
      <c r="I9" s="182" t="s">
        <v>289</v>
      </c>
      <c r="J9" s="183"/>
      <c r="K9" s="182" t="s">
        <v>290</v>
      </c>
      <c r="L9" s="183"/>
      <c r="M9" s="182" t="s">
        <v>291</v>
      </c>
      <c r="N9" s="183"/>
      <c r="O9" s="182" t="s">
        <v>292</v>
      </c>
      <c r="P9" s="184"/>
      <c r="Q9" s="180"/>
      <c r="R9" s="181"/>
    </row>
    <row r="10" spans="1:18" ht="39" customHeight="1" x14ac:dyDescent="0.45">
      <c r="A10" s="191"/>
      <c r="B10" s="191"/>
      <c r="C10" s="191"/>
      <c r="D10" s="194"/>
      <c r="E10" s="92" t="s">
        <v>293</v>
      </c>
      <c r="F10" s="88" t="s">
        <v>294</v>
      </c>
      <c r="G10" s="92" t="s">
        <v>295</v>
      </c>
      <c r="H10" s="88" t="s">
        <v>296</v>
      </c>
      <c r="I10" s="87" t="s">
        <v>297</v>
      </c>
      <c r="J10" s="87" t="s">
        <v>298</v>
      </c>
      <c r="K10" s="87" t="s">
        <v>297</v>
      </c>
      <c r="L10" s="87" t="s">
        <v>298</v>
      </c>
      <c r="M10" s="87" t="s">
        <v>297</v>
      </c>
      <c r="N10" s="87" t="s">
        <v>298</v>
      </c>
      <c r="O10" s="87" t="s">
        <v>297</v>
      </c>
      <c r="P10" s="87" t="s">
        <v>298</v>
      </c>
      <c r="Q10" s="87" t="s">
        <v>295</v>
      </c>
      <c r="R10" s="87" t="s">
        <v>299</v>
      </c>
    </row>
    <row r="11" spans="1:18" ht="23.25" x14ac:dyDescent="0.45">
      <c r="A11" s="48" t="s">
        <v>0</v>
      </c>
      <c r="B11" s="49">
        <v>0</v>
      </c>
      <c r="C11" s="49">
        <v>0</v>
      </c>
      <c r="D11" s="107" t="s">
        <v>313</v>
      </c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9"/>
    </row>
    <row r="12" spans="1:18" x14ac:dyDescent="0.45">
      <c r="A12" s="204" t="str">
        <f>IF(A11="","",A11)</f>
        <v>กรุณาเลือก</v>
      </c>
      <c r="B12" s="84">
        <f>B11</f>
        <v>0</v>
      </c>
      <c r="C12" s="84">
        <f>C11</f>
        <v>0</v>
      </c>
      <c r="D12" s="110" t="s">
        <v>301</v>
      </c>
      <c r="E12" s="51">
        <v>0</v>
      </c>
      <c r="F12" s="55">
        <v>0</v>
      </c>
      <c r="G12" s="51">
        <v>0</v>
      </c>
      <c r="H12" s="55">
        <v>0</v>
      </c>
      <c r="I12" s="69">
        <v>0</v>
      </c>
      <c r="J12" s="55">
        <v>0</v>
      </c>
      <c r="K12" s="51">
        <v>0</v>
      </c>
      <c r="L12" s="52">
        <v>0</v>
      </c>
      <c r="M12" s="51">
        <v>0</v>
      </c>
      <c r="N12" s="55">
        <v>0</v>
      </c>
      <c r="O12" s="51">
        <v>0</v>
      </c>
      <c r="P12" s="55">
        <v>0</v>
      </c>
      <c r="Q12" s="51">
        <v>0</v>
      </c>
      <c r="R12" s="70">
        <v>0</v>
      </c>
    </row>
    <row r="13" spans="1:18" x14ac:dyDescent="0.45">
      <c r="A13" s="204" t="str">
        <f t="shared" ref="A13:A23" si="0">IF(A12="","",A12)</f>
        <v>กรุณาเลือก</v>
      </c>
      <c r="B13" s="84">
        <f t="shared" ref="B13:B23" si="1">B12</f>
        <v>0</v>
      </c>
      <c r="C13" s="84">
        <f t="shared" ref="C13:C23" si="2">C12</f>
        <v>0</v>
      </c>
      <c r="D13" s="110" t="s">
        <v>302</v>
      </c>
      <c r="E13" s="50">
        <v>0</v>
      </c>
      <c r="F13" s="59">
        <v>0</v>
      </c>
      <c r="G13" s="50">
        <v>0</v>
      </c>
      <c r="H13" s="59">
        <v>0</v>
      </c>
      <c r="I13" s="72">
        <v>0</v>
      </c>
      <c r="J13" s="59">
        <v>0</v>
      </c>
      <c r="K13" s="50">
        <v>0</v>
      </c>
      <c r="L13" s="56">
        <v>0</v>
      </c>
      <c r="M13" s="50">
        <v>0</v>
      </c>
      <c r="N13" s="59">
        <v>0</v>
      </c>
      <c r="O13" s="50">
        <v>0</v>
      </c>
      <c r="P13" s="59">
        <v>0</v>
      </c>
      <c r="Q13" s="50">
        <v>0</v>
      </c>
      <c r="R13" s="73">
        <v>0</v>
      </c>
    </row>
    <row r="14" spans="1:18" x14ac:dyDescent="0.45">
      <c r="A14" s="204" t="str">
        <f t="shared" si="0"/>
        <v>กรุณาเลือก</v>
      </c>
      <c r="B14" s="84">
        <f t="shared" si="1"/>
        <v>0</v>
      </c>
      <c r="C14" s="84">
        <f t="shared" si="2"/>
        <v>0</v>
      </c>
      <c r="D14" s="110" t="s">
        <v>314</v>
      </c>
      <c r="E14" s="50">
        <v>0</v>
      </c>
      <c r="F14" s="59">
        <v>0</v>
      </c>
      <c r="G14" s="50">
        <v>0</v>
      </c>
      <c r="H14" s="59">
        <v>0</v>
      </c>
      <c r="I14" s="72">
        <v>0</v>
      </c>
      <c r="J14" s="59">
        <v>0</v>
      </c>
      <c r="K14" s="50">
        <v>0</v>
      </c>
      <c r="L14" s="56">
        <v>0</v>
      </c>
      <c r="M14" s="50">
        <v>0</v>
      </c>
      <c r="N14" s="59">
        <v>0</v>
      </c>
      <c r="O14" s="50">
        <v>0</v>
      </c>
      <c r="P14" s="59">
        <v>0</v>
      </c>
      <c r="Q14" s="50">
        <v>0</v>
      </c>
      <c r="R14" s="73">
        <v>0</v>
      </c>
    </row>
    <row r="15" spans="1:18" x14ac:dyDescent="0.45">
      <c r="A15" s="204" t="str">
        <f t="shared" si="0"/>
        <v>กรุณาเลือก</v>
      </c>
      <c r="B15" s="84">
        <f t="shared" si="1"/>
        <v>0</v>
      </c>
      <c r="C15" s="84">
        <f t="shared" si="2"/>
        <v>0</v>
      </c>
      <c r="D15" s="110" t="s">
        <v>315</v>
      </c>
      <c r="E15" s="50">
        <v>0</v>
      </c>
      <c r="F15" s="59">
        <v>0</v>
      </c>
      <c r="G15" s="50">
        <v>0</v>
      </c>
      <c r="H15" s="59">
        <v>0</v>
      </c>
      <c r="I15" s="72">
        <v>0</v>
      </c>
      <c r="J15" s="59">
        <v>0</v>
      </c>
      <c r="K15" s="50">
        <v>0</v>
      </c>
      <c r="L15" s="56">
        <v>0</v>
      </c>
      <c r="M15" s="50">
        <v>0</v>
      </c>
      <c r="N15" s="59">
        <v>0</v>
      </c>
      <c r="O15" s="50">
        <v>0</v>
      </c>
      <c r="P15" s="59">
        <v>0</v>
      </c>
      <c r="Q15" s="50">
        <v>0</v>
      </c>
      <c r="R15" s="73">
        <v>0</v>
      </c>
    </row>
    <row r="16" spans="1:18" x14ac:dyDescent="0.45">
      <c r="A16" s="204" t="str">
        <f t="shared" si="0"/>
        <v>กรุณาเลือก</v>
      </c>
      <c r="B16" s="84">
        <f t="shared" si="1"/>
        <v>0</v>
      </c>
      <c r="C16" s="84">
        <f t="shared" si="2"/>
        <v>0</v>
      </c>
      <c r="D16" s="110" t="s">
        <v>307</v>
      </c>
      <c r="E16" s="50">
        <v>0</v>
      </c>
      <c r="F16" s="59">
        <v>0</v>
      </c>
      <c r="G16" s="50">
        <v>0</v>
      </c>
      <c r="H16" s="59">
        <v>0</v>
      </c>
      <c r="I16" s="72">
        <v>0</v>
      </c>
      <c r="J16" s="59">
        <v>0</v>
      </c>
      <c r="K16" s="50">
        <v>0</v>
      </c>
      <c r="L16" s="56">
        <v>0</v>
      </c>
      <c r="M16" s="50">
        <v>0</v>
      </c>
      <c r="N16" s="59">
        <v>0</v>
      </c>
      <c r="O16" s="50">
        <v>0</v>
      </c>
      <c r="P16" s="59">
        <v>0</v>
      </c>
      <c r="Q16" s="50">
        <v>0</v>
      </c>
      <c r="R16" s="73">
        <v>0</v>
      </c>
    </row>
    <row r="17" spans="1:18" x14ac:dyDescent="0.45">
      <c r="A17" s="204" t="str">
        <f t="shared" si="0"/>
        <v>กรุณาเลือก</v>
      </c>
      <c r="B17" s="84">
        <f t="shared" si="1"/>
        <v>0</v>
      </c>
      <c r="C17" s="84">
        <f t="shared" si="2"/>
        <v>0</v>
      </c>
      <c r="D17" s="110" t="s">
        <v>316</v>
      </c>
      <c r="E17" s="50">
        <v>0</v>
      </c>
      <c r="F17" s="59">
        <v>0</v>
      </c>
      <c r="G17" s="50">
        <v>0</v>
      </c>
      <c r="H17" s="59">
        <v>0</v>
      </c>
      <c r="I17" s="72">
        <v>0</v>
      </c>
      <c r="J17" s="59">
        <v>0</v>
      </c>
      <c r="K17" s="50">
        <v>0</v>
      </c>
      <c r="L17" s="56">
        <v>0</v>
      </c>
      <c r="M17" s="50">
        <v>0</v>
      </c>
      <c r="N17" s="59">
        <v>0</v>
      </c>
      <c r="O17" s="50">
        <v>0</v>
      </c>
      <c r="P17" s="59">
        <v>0</v>
      </c>
      <c r="Q17" s="50">
        <v>0</v>
      </c>
      <c r="R17" s="73">
        <v>0</v>
      </c>
    </row>
    <row r="18" spans="1:18" x14ac:dyDescent="0.45">
      <c r="A18" s="204" t="str">
        <f t="shared" si="0"/>
        <v>กรุณาเลือก</v>
      </c>
      <c r="B18" s="84">
        <f t="shared" si="1"/>
        <v>0</v>
      </c>
      <c r="C18" s="84">
        <f t="shared" si="2"/>
        <v>0</v>
      </c>
      <c r="D18" s="110" t="s">
        <v>317</v>
      </c>
      <c r="E18" s="50">
        <v>0</v>
      </c>
      <c r="F18" s="59">
        <v>0</v>
      </c>
      <c r="G18" s="50">
        <v>0</v>
      </c>
      <c r="H18" s="59">
        <v>0</v>
      </c>
      <c r="I18" s="72">
        <v>0</v>
      </c>
      <c r="J18" s="59">
        <v>0</v>
      </c>
      <c r="K18" s="50">
        <v>0</v>
      </c>
      <c r="L18" s="56">
        <v>0</v>
      </c>
      <c r="M18" s="50">
        <v>0</v>
      </c>
      <c r="N18" s="59">
        <v>0</v>
      </c>
      <c r="O18" s="50">
        <v>0</v>
      </c>
      <c r="P18" s="59">
        <v>0</v>
      </c>
      <c r="Q18" s="50">
        <v>0</v>
      </c>
      <c r="R18" s="73">
        <v>0</v>
      </c>
    </row>
    <row r="19" spans="1:18" x14ac:dyDescent="0.45">
      <c r="A19" s="204" t="str">
        <f t="shared" si="0"/>
        <v>กรุณาเลือก</v>
      </c>
      <c r="B19" s="84">
        <f t="shared" si="1"/>
        <v>0</v>
      </c>
      <c r="C19" s="84">
        <f t="shared" si="2"/>
        <v>0</v>
      </c>
      <c r="D19" s="110" t="s">
        <v>318</v>
      </c>
      <c r="E19" s="50">
        <v>0</v>
      </c>
      <c r="F19" s="59">
        <v>0</v>
      </c>
      <c r="G19" s="50">
        <v>0</v>
      </c>
      <c r="H19" s="59">
        <v>0</v>
      </c>
      <c r="I19" s="72">
        <v>0</v>
      </c>
      <c r="J19" s="59">
        <v>0</v>
      </c>
      <c r="K19" s="50">
        <v>0</v>
      </c>
      <c r="L19" s="56">
        <v>0</v>
      </c>
      <c r="M19" s="50">
        <v>0</v>
      </c>
      <c r="N19" s="59">
        <v>0</v>
      </c>
      <c r="O19" s="50">
        <v>0</v>
      </c>
      <c r="P19" s="59">
        <v>0</v>
      </c>
      <c r="Q19" s="50">
        <v>0</v>
      </c>
      <c r="R19" s="73">
        <v>0</v>
      </c>
    </row>
    <row r="20" spans="1:18" x14ac:dyDescent="0.45">
      <c r="A20" s="204" t="str">
        <f t="shared" si="0"/>
        <v>กรุณาเลือก</v>
      </c>
      <c r="B20" s="84">
        <f t="shared" si="1"/>
        <v>0</v>
      </c>
      <c r="C20" s="84">
        <f t="shared" si="2"/>
        <v>0</v>
      </c>
      <c r="D20" s="111" t="s">
        <v>319</v>
      </c>
      <c r="E20" s="50">
        <v>0</v>
      </c>
      <c r="F20" s="59">
        <v>0</v>
      </c>
      <c r="G20" s="50">
        <v>0</v>
      </c>
      <c r="H20" s="59">
        <v>0</v>
      </c>
      <c r="I20" s="72">
        <v>0</v>
      </c>
      <c r="J20" s="59">
        <v>0</v>
      </c>
      <c r="K20" s="50">
        <v>0</v>
      </c>
      <c r="L20" s="56">
        <v>0</v>
      </c>
      <c r="M20" s="50">
        <v>0</v>
      </c>
      <c r="N20" s="59">
        <v>0</v>
      </c>
      <c r="O20" s="50">
        <v>0</v>
      </c>
      <c r="P20" s="59">
        <v>0</v>
      </c>
      <c r="Q20" s="50">
        <v>0</v>
      </c>
      <c r="R20" s="73">
        <v>0</v>
      </c>
    </row>
    <row r="21" spans="1:18" x14ac:dyDescent="0.45">
      <c r="A21" s="204" t="str">
        <f t="shared" si="0"/>
        <v>กรุณาเลือก</v>
      </c>
      <c r="B21" s="84">
        <f t="shared" si="1"/>
        <v>0</v>
      </c>
      <c r="C21" s="84">
        <f t="shared" si="2"/>
        <v>0</v>
      </c>
      <c r="D21" s="111" t="s">
        <v>320</v>
      </c>
      <c r="E21" s="50">
        <v>0</v>
      </c>
      <c r="F21" s="59">
        <v>0</v>
      </c>
      <c r="G21" s="50">
        <v>0</v>
      </c>
      <c r="H21" s="59">
        <v>0</v>
      </c>
      <c r="I21" s="72">
        <v>0</v>
      </c>
      <c r="J21" s="59">
        <v>0</v>
      </c>
      <c r="K21" s="50">
        <v>0</v>
      </c>
      <c r="L21" s="56">
        <v>0</v>
      </c>
      <c r="M21" s="50">
        <v>0</v>
      </c>
      <c r="N21" s="59">
        <v>0</v>
      </c>
      <c r="O21" s="50">
        <v>0</v>
      </c>
      <c r="P21" s="59">
        <v>0</v>
      </c>
      <c r="Q21" s="50">
        <v>0</v>
      </c>
      <c r="R21" s="73">
        <v>0</v>
      </c>
    </row>
    <row r="22" spans="1:18" x14ac:dyDescent="0.45">
      <c r="A22" s="205" t="str">
        <f t="shared" si="0"/>
        <v>กรุณาเลือก</v>
      </c>
      <c r="B22" s="85">
        <f t="shared" si="1"/>
        <v>0</v>
      </c>
      <c r="C22" s="85">
        <f t="shared" si="2"/>
        <v>0</v>
      </c>
      <c r="D22" s="112" t="s">
        <v>321</v>
      </c>
      <c r="E22" s="50">
        <v>0</v>
      </c>
      <c r="F22" s="59">
        <v>0</v>
      </c>
      <c r="G22" s="50">
        <v>0</v>
      </c>
      <c r="H22" s="59">
        <v>0</v>
      </c>
      <c r="I22" s="72">
        <v>0</v>
      </c>
      <c r="J22" s="59">
        <v>0</v>
      </c>
      <c r="K22" s="50">
        <v>0</v>
      </c>
      <c r="L22" s="56">
        <v>0</v>
      </c>
      <c r="M22" s="50">
        <v>0</v>
      </c>
      <c r="N22" s="59">
        <v>0</v>
      </c>
      <c r="O22" s="50">
        <v>0</v>
      </c>
      <c r="P22" s="59">
        <v>0</v>
      </c>
      <c r="Q22" s="50">
        <v>0</v>
      </c>
      <c r="R22" s="73">
        <v>0</v>
      </c>
    </row>
    <row r="23" spans="1:18" ht="44.25" x14ac:dyDescent="0.45">
      <c r="A23" s="206" t="str">
        <f t="shared" si="0"/>
        <v>กรุณาเลือก</v>
      </c>
      <c r="B23" s="140">
        <f t="shared" si="1"/>
        <v>0</v>
      </c>
      <c r="C23" s="140">
        <f t="shared" si="2"/>
        <v>0</v>
      </c>
      <c r="D23" s="113" t="s">
        <v>309</v>
      </c>
      <c r="E23" s="49">
        <v>0</v>
      </c>
      <c r="F23" s="74">
        <v>0</v>
      </c>
      <c r="G23" s="49">
        <v>0</v>
      </c>
      <c r="H23" s="74">
        <v>0</v>
      </c>
      <c r="I23" s="75">
        <v>0</v>
      </c>
      <c r="J23" s="74">
        <v>0</v>
      </c>
      <c r="K23" s="49">
        <v>0</v>
      </c>
      <c r="L23" s="76">
        <v>0</v>
      </c>
      <c r="M23" s="49">
        <v>0</v>
      </c>
      <c r="N23" s="74">
        <v>0</v>
      </c>
      <c r="O23" s="49">
        <v>0</v>
      </c>
      <c r="P23" s="74">
        <v>0</v>
      </c>
      <c r="Q23" s="49">
        <v>0</v>
      </c>
      <c r="R23" s="77">
        <v>0</v>
      </c>
    </row>
    <row r="24" spans="1:18" ht="23.25" x14ac:dyDescent="0.45">
      <c r="A24" s="206" t="str">
        <f>IF(A23="","",A23)</f>
        <v>กรุณาเลือก</v>
      </c>
      <c r="B24" s="140">
        <f>B23</f>
        <v>0</v>
      </c>
      <c r="C24" s="140">
        <f>C23</f>
        <v>0</v>
      </c>
      <c r="D24" s="114" t="s">
        <v>322</v>
      </c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6"/>
    </row>
    <row r="25" spans="1:18" x14ac:dyDescent="0.45">
      <c r="A25" s="204" t="str">
        <f t="shared" ref="A25:A34" si="3">IF(A24="","",A24)</f>
        <v>กรุณาเลือก</v>
      </c>
      <c r="B25" s="84">
        <f t="shared" ref="B25:B35" si="4">B24</f>
        <v>0</v>
      </c>
      <c r="C25" s="84">
        <f t="shared" ref="C25:C35" si="5">C24</f>
        <v>0</v>
      </c>
      <c r="D25" s="117" t="s">
        <v>301</v>
      </c>
      <c r="E25" s="53">
        <v>0</v>
      </c>
      <c r="F25" s="55">
        <v>0</v>
      </c>
      <c r="G25" s="51">
        <v>0</v>
      </c>
      <c r="H25" s="55">
        <v>0</v>
      </c>
      <c r="I25" s="51">
        <v>0</v>
      </c>
      <c r="J25" s="55">
        <v>0</v>
      </c>
      <c r="K25" s="51">
        <v>0</v>
      </c>
      <c r="L25" s="55">
        <v>0</v>
      </c>
      <c r="M25" s="51">
        <v>0</v>
      </c>
      <c r="N25" s="55">
        <v>0</v>
      </c>
      <c r="O25" s="51">
        <v>0</v>
      </c>
      <c r="P25" s="55">
        <v>0</v>
      </c>
      <c r="Q25" s="51">
        <v>0</v>
      </c>
      <c r="R25" s="70">
        <v>0</v>
      </c>
    </row>
    <row r="26" spans="1:18" x14ac:dyDescent="0.45">
      <c r="A26" s="204" t="str">
        <f t="shared" si="3"/>
        <v>กรุณาเลือก</v>
      </c>
      <c r="B26" s="84">
        <f t="shared" si="4"/>
        <v>0</v>
      </c>
      <c r="C26" s="84">
        <f t="shared" si="5"/>
        <v>0</v>
      </c>
      <c r="D26" s="110" t="s">
        <v>302</v>
      </c>
      <c r="E26" s="57">
        <v>0</v>
      </c>
      <c r="F26" s="59">
        <v>0</v>
      </c>
      <c r="G26" s="50">
        <v>0</v>
      </c>
      <c r="H26" s="59">
        <v>0</v>
      </c>
      <c r="I26" s="50">
        <v>0</v>
      </c>
      <c r="J26" s="59">
        <v>0</v>
      </c>
      <c r="K26" s="50">
        <v>0</v>
      </c>
      <c r="L26" s="59">
        <v>0</v>
      </c>
      <c r="M26" s="50">
        <v>0</v>
      </c>
      <c r="N26" s="59">
        <v>0</v>
      </c>
      <c r="O26" s="50">
        <v>0</v>
      </c>
      <c r="P26" s="59">
        <v>0</v>
      </c>
      <c r="Q26" s="50">
        <v>0</v>
      </c>
      <c r="R26" s="73">
        <v>0</v>
      </c>
    </row>
    <row r="27" spans="1:18" x14ac:dyDescent="0.45">
      <c r="A27" s="204" t="str">
        <f t="shared" si="3"/>
        <v>กรุณาเลือก</v>
      </c>
      <c r="B27" s="84">
        <f t="shared" si="4"/>
        <v>0</v>
      </c>
      <c r="C27" s="84">
        <f t="shared" si="5"/>
        <v>0</v>
      </c>
      <c r="D27" s="110" t="s">
        <v>314</v>
      </c>
      <c r="E27" s="57">
        <v>0</v>
      </c>
      <c r="F27" s="59">
        <v>0</v>
      </c>
      <c r="G27" s="50">
        <v>0</v>
      </c>
      <c r="H27" s="59">
        <v>0</v>
      </c>
      <c r="I27" s="50">
        <v>0</v>
      </c>
      <c r="J27" s="59">
        <v>0</v>
      </c>
      <c r="K27" s="50">
        <v>0</v>
      </c>
      <c r="L27" s="59">
        <v>0</v>
      </c>
      <c r="M27" s="50">
        <v>0</v>
      </c>
      <c r="N27" s="59">
        <v>0</v>
      </c>
      <c r="O27" s="50">
        <v>0</v>
      </c>
      <c r="P27" s="59">
        <v>0</v>
      </c>
      <c r="Q27" s="50">
        <v>0</v>
      </c>
      <c r="R27" s="73">
        <v>0</v>
      </c>
    </row>
    <row r="28" spans="1:18" x14ac:dyDescent="0.45">
      <c r="A28" s="204" t="str">
        <f t="shared" si="3"/>
        <v>กรุณาเลือก</v>
      </c>
      <c r="B28" s="84">
        <f t="shared" si="4"/>
        <v>0</v>
      </c>
      <c r="C28" s="84">
        <f t="shared" si="5"/>
        <v>0</v>
      </c>
      <c r="D28" s="110" t="s">
        <v>315</v>
      </c>
      <c r="E28" s="57">
        <v>0</v>
      </c>
      <c r="F28" s="59">
        <v>0</v>
      </c>
      <c r="G28" s="50">
        <v>0</v>
      </c>
      <c r="H28" s="59">
        <v>0</v>
      </c>
      <c r="I28" s="50">
        <v>0</v>
      </c>
      <c r="J28" s="59">
        <v>0</v>
      </c>
      <c r="K28" s="50">
        <v>0</v>
      </c>
      <c r="L28" s="59">
        <v>0</v>
      </c>
      <c r="M28" s="50">
        <v>0</v>
      </c>
      <c r="N28" s="59">
        <v>0</v>
      </c>
      <c r="O28" s="50">
        <v>0</v>
      </c>
      <c r="P28" s="59">
        <v>0</v>
      </c>
      <c r="Q28" s="50">
        <v>0</v>
      </c>
      <c r="R28" s="73">
        <v>0</v>
      </c>
    </row>
    <row r="29" spans="1:18" x14ac:dyDescent="0.45">
      <c r="A29" s="204" t="str">
        <f t="shared" si="3"/>
        <v>กรุณาเลือก</v>
      </c>
      <c r="B29" s="84">
        <f t="shared" si="4"/>
        <v>0</v>
      </c>
      <c r="C29" s="84">
        <f t="shared" si="5"/>
        <v>0</v>
      </c>
      <c r="D29" s="110" t="s">
        <v>307</v>
      </c>
      <c r="E29" s="57">
        <v>0</v>
      </c>
      <c r="F29" s="59">
        <v>0</v>
      </c>
      <c r="G29" s="50">
        <v>0</v>
      </c>
      <c r="H29" s="59">
        <v>0</v>
      </c>
      <c r="I29" s="50">
        <v>0</v>
      </c>
      <c r="J29" s="59">
        <v>0</v>
      </c>
      <c r="K29" s="50">
        <v>0</v>
      </c>
      <c r="L29" s="59">
        <v>0</v>
      </c>
      <c r="M29" s="50">
        <v>0</v>
      </c>
      <c r="N29" s="59">
        <v>0</v>
      </c>
      <c r="O29" s="50">
        <v>0</v>
      </c>
      <c r="P29" s="59">
        <v>0</v>
      </c>
      <c r="Q29" s="50">
        <v>0</v>
      </c>
      <c r="R29" s="73">
        <v>0</v>
      </c>
    </row>
    <row r="30" spans="1:18" x14ac:dyDescent="0.45">
      <c r="A30" s="204" t="str">
        <f t="shared" si="3"/>
        <v>กรุณาเลือก</v>
      </c>
      <c r="B30" s="84">
        <f t="shared" si="4"/>
        <v>0</v>
      </c>
      <c r="C30" s="84">
        <f t="shared" si="5"/>
        <v>0</v>
      </c>
      <c r="D30" s="110" t="s">
        <v>316</v>
      </c>
      <c r="E30" s="57">
        <v>0</v>
      </c>
      <c r="F30" s="59">
        <v>0</v>
      </c>
      <c r="G30" s="50">
        <v>0</v>
      </c>
      <c r="H30" s="59">
        <v>0</v>
      </c>
      <c r="I30" s="50">
        <v>0</v>
      </c>
      <c r="J30" s="59">
        <v>0</v>
      </c>
      <c r="K30" s="50">
        <v>0</v>
      </c>
      <c r="L30" s="59">
        <v>0</v>
      </c>
      <c r="M30" s="50">
        <v>0</v>
      </c>
      <c r="N30" s="59">
        <v>0</v>
      </c>
      <c r="O30" s="50">
        <v>0</v>
      </c>
      <c r="P30" s="59">
        <v>0</v>
      </c>
      <c r="Q30" s="50">
        <v>0</v>
      </c>
      <c r="R30" s="73">
        <v>0</v>
      </c>
    </row>
    <row r="31" spans="1:18" x14ac:dyDescent="0.45">
      <c r="A31" s="204" t="str">
        <f t="shared" si="3"/>
        <v>กรุณาเลือก</v>
      </c>
      <c r="B31" s="84">
        <f t="shared" si="4"/>
        <v>0</v>
      </c>
      <c r="C31" s="84">
        <f t="shared" si="5"/>
        <v>0</v>
      </c>
      <c r="D31" s="110" t="s">
        <v>317</v>
      </c>
      <c r="E31" s="57">
        <v>0</v>
      </c>
      <c r="F31" s="59">
        <v>0</v>
      </c>
      <c r="G31" s="50">
        <v>0</v>
      </c>
      <c r="H31" s="59">
        <v>0</v>
      </c>
      <c r="I31" s="50">
        <v>0</v>
      </c>
      <c r="J31" s="59">
        <v>0</v>
      </c>
      <c r="K31" s="50">
        <v>0</v>
      </c>
      <c r="L31" s="59">
        <v>0</v>
      </c>
      <c r="M31" s="50">
        <v>0</v>
      </c>
      <c r="N31" s="59">
        <v>0</v>
      </c>
      <c r="O31" s="50">
        <v>0</v>
      </c>
      <c r="P31" s="59">
        <v>0</v>
      </c>
      <c r="Q31" s="50">
        <v>0</v>
      </c>
      <c r="R31" s="73">
        <v>0</v>
      </c>
    </row>
    <row r="32" spans="1:18" x14ac:dyDescent="0.45">
      <c r="A32" s="204" t="str">
        <f t="shared" si="3"/>
        <v>กรุณาเลือก</v>
      </c>
      <c r="B32" s="84">
        <f t="shared" si="4"/>
        <v>0</v>
      </c>
      <c r="C32" s="84">
        <f t="shared" si="5"/>
        <v>0</v>
      </c>
      <c r="D32" s="110" t="s">
        <v>318</v>
      </c>
      <c r="E32" s="57">
        <v>0</v>
      </c>
      <c r="F32" s="59">
        <v>0</v>
      </c>
      <c r="G32" s="50">
        <v>0</v>
      </c>
      <c r="H32" s="59">
        <v>0</v>
      </c>
      <c r="I32" s="50">
        <v>0</v>
      </c>
      <c r="J32" s="59">
        <v>0</v>
      </c>
      <c r="K32" s="50">
        <v>0</v>
      </c>
      <c r="L32" s="59">
        <v>0</v>
      </c>
      <c r="M32" s="50">
        <v>0</v>
      </c>
      <c r="N32" s="59">
        <v>0</v>
      </c>
      <c r="O32" s="50">
        <v>0</v>
      </c>
      <c r="P32" s="59">
        <v>0</v>
      </c>
      <c r="Q32" s="50">
        <v>0</v>
      </c>
      <c r="R32" s="73">
        <v>0</v>
      </c>
    </row>
    <row r="33" spans="1:18" x14ac:dyDescent="0.45">
      <c r="A33" s="204" t="str">
        <f t="shared" si="3"/>
        <v>กรุณาเลือก</v>
      </c>
      <c r="B33" s="84">
        <f t="shared" si="4"/>
        <v>0</v>
      </c>
      <c r="C33" s="84">
        <f t="shared" si="5"/>
        <v>0</v>
      </c>
      <c r="D33" s="110" t="s">
        <v>319</v>
      </c>
      <c r="E33" s="57">
        <v>0</v>
      </c>
      <c r="F33" s="59">
        <v>0</v>
      </c>
      <c r="G33" s="50">
        <v>0</v>
      </c>
      <c r="H33" s="59">
        <v>0</v>
      </c>
      <c r="I33" s="50">
        <v>0</v>
      </c>
      <c r="J33" s="59">
        <v>0</v>
      </c>
      <c r="K33" s="50">
        <v>0</v>
      </c>
      <c r="L33" s="59">
        <v>0</v>
      </c>
      <c r="M33" s="50">
        <v>0</v>
      </c>
      <c r="N33" s="59">
        <v>0</v>
      </c>
      <c r="O33" s="50">
        <v>0</v>
      </c>
      <c r="P33" s="59">
        <v>0</v>
      </c>
      <c r="Q33" s="50">
        <v>0</v>
      </c>
      <c r="R33" s="73">
        <v>0</v>
      </c>
    </row>
    <row r="34" spans="1:18" x14ac:dyDescent="0.45">
      <c r="A34" s="204" t="str">
        <f t="shared" si="3"/>
        <v>กรุณาเลือก</v>
      </c>
      <c r="B34" s="84">
        <f t="shared" si="4"/>
        <v>0</v>
      </c>
      <c r="C34" s="84">
        <f t="shared" si="5"/>
        <v>0</v>
      </c>
      <c r="D34" s="110" t="s">
        <v>320</v>
      </c>
      <c r="E34" s="57">
        <v>0</v>
      </c>
      <c r="F34" s="59">
        <v>0</v>
      </c>
      <c r="G34" s="50">
        <v>0</v>
      </c>
      <c r="H34" s="59">
        <v>0</v>
      </c>
      <c r="I34" s="50">
        <v>0</v>
      </c>
      <c r="J34" s="59">
        <v>0</v>
      </c>
      <c r="K34" s="50">
        <v>0</v>
      </c>
      <c r="L34" s="59">
        <v>0</v>
      </c>
      <c r="M34" s="50">
        <v>0</v>
      </c>
      <c r="N34" s="59">
        <v>0</v>
      </c>
      <c r="O34" s="50">
        <v>0</v>
      </c>
      <c r="P34" s="59">
        <v>0</v>
      </c>
      <c r="Q34" s="50">
        <v>0</v>
      </c>
      <c r="R34" s="73">
        <v>0</v>
      </c>
    </row>
    <row r="35" spans="1:18" x14ac:dyDescent="0.45">
      <c r="A35" s="204" t="str">
        <f>IF(A34="","",A34)</f>
        <v>กรุณาเลือก</v>
      </c>
      <c r="B35" s="84">
        <f t="shared" si="4"/>
        <v>0</v>
      </c>
      <c r="C35" s="84">
        <f t="shared" si="5"/>
        <v>0</v>
      </c>
      <c r="D35" s="118" t="s">
        <v>321</v>
      </c>
      <c r="E35" s="78">
        <v>0</v>
      </c>
      <c r="F35" s="62">
        <v>0</v>
      </c>
      <c r="G35" s="60">
        <v>0</v>
      </c>
      <c r="H35" s="62">
        <v>0</v>
      </c>
      <c r="I35" s="60">
        <v>0</v>
      </c>
      <c r="J35" s="62">
        <v>0</v>
      </c>
      <c r="K35" s="60">
        <v>0</v>
      </c>
      <c r="L35" s="62">
        <v>0</v>
      </c>
      <c r="M35" s="60">
        <v>0</v>
      </c>
      <c r="N35" s="62">
        <v>0</v>
      </c>
      <c r="O35" s="60">
        <v>0</v>
      </c>
      <c r="P35" s="62">
        <v>0</v>
      </c>
      <c r="Q35" s="60">
        <v>0</v>
      </c>
      <c r="R35" s="79">
        <v>0</v>
      </c>
    </row>
    <row r="36" spans="1:18" ht="23.25" thickBot="1" x14ac:dyDescent="0.5">
      <c r="A36" s="102" t="str">
        <f>IF(A35="","",A35)</f>
        <v>กรุณาเลือก</v>
      </c>
      <c r="B36" s="103">
        <f>IF(B11=SUM(B11:B35)/25,B11,999)</f>
        <v>0</v>
      </c>
      <c r="C36" s="103">
        <f>IF(C11=SUM(C11:C35)/25,C11,999)</f>
        <v>0</v>
      </c>
      <c r="D36" s="104" t="s">
        <v>310</v>
      </c>
      <c r="E36" s="119">
        <f>SUM(E12:E23) + SUM(E25:E35)</f>
        <v>0</v>
      </c>
      <c r="F36" s="106">
        <f>SUM(F12:F23)+SUM(F25:F35)</f>
        <v>0</v>
      </c>
      <c r="G36" s="119">
        <f>SUM(G12:G23) + SUM(G25:G35)</f>
        <v>0</v>
      </c>
      <c r="H36" s="103">
        <f>SUM(H12:H23,H25:H35)</f>
        <v>0</v>
      </c>
      <c r="I36" s="119">
        <f>SUM(I12:I23) + SUM(I25:I35)</f>
        <v>0</v>
      </c>
      <c r="J36" s="106">
        <f>SUM(J12:J23)+SUM(J25:J35)</f>
        <v>0</v>
      </c>
      <c r="K36" s="119">
        <f>SUM(K12:K23) + SUM(K25:K35)</f>
        <v>0</v>
      </c>
      <c r="L36" s="106">
        <f>SUM(L12:L23)+SUM(L25:L35)</f>
        <v>0</v>
      </c>
      <c r="M36" s="119">
        <f>SUM(M12:M23) + SUM(M25:M35)</f>
        <v>0</v>
      </c>
      <c r="N36" s="106">
        <f>SUM(N12:N23)+SUM(N25:N35)</f>
        <v>0</v>
      </c>
      <c r="O36" s="119">
        <f>SUM(O12:O23) + SUM(O25:O35)</f>
        <v>0</v>
      </c>
      <c r="P36" s="106">
        <f>SUM(P12:P23)+SUM(P25:P35)</f>
        <v>0</v>
      </c>
      <c r="Q36" s="119">
        <f>SUM(Q12:Q23) + SUM(Q25:Q35)</f>
        <v>0</v>
      </c>
      <c r="R36" s="106">
        <f>SUM(R12:R23)+SUM(R25:R35)</f>
        <v>0</v>
      </c>
    </row>
    <row r="37" spans="1:18" ht="23.25" thickTop="1" x14ac:dyDescent="0.45"/>
  </sheetData>
  <sheetProtection formatCells="0" formatColumns="0" formatRows="0" insertRows="0" deleteRows="0" selectLockedCells="1" sort="0" autoFilter="0"/>
  <mergeCells count="11">
    <mergeCell ref="G8:H9"/>
    <mergeCell ref="A8:A10"/>
    <mergeCell ref="B8:B10"/>
    <mergeCell ref="C8:C10"/>
    <mergeCell ref="D8:D10"/>
    <mergeCell ref="E8:F9"/>
    <mergeCell ref="Q8:R9"/>
    <mergeCell ref="I9:J9"/>
    <mergeCell ref="K9:L9"/>
    <mergeCell ref="M9:N9"/>
    <mergeCell ref="O9:P9"/>
  </mergeCells>
  <conditionalFormatting sqref="E12:E23">
    <cfRule type="expression" dxfId="451" priority="307" stopIfTrue="1">
      <formula>ISBLANK(E12)</formula>
    </cfRule>
  </conditionalFormatting>
  <conditionalFormatting sqref="F12:F23">
    <cfRule type="expression" dxfId="450" priority="308" stopIfTrue="1">
      <formula>AND(E12=0,F12&gt;0)</formula>
    </cfRule>
    <cfRule type="expression" dxfId="449" priority="309" stopIfTrue="1">
      <formula>AND(E12&gt;0,F12=0)</formula>
    </cfRule>
    <cfRule type="expression" dxfId="448" priority="310" stopIfTrue="1">
      <formula>ISBLANK(F12)</formula>
    </cfRule>
  </conditionalFormatting>
  <conditionalFormatting sqref="G12:G23">
    <cfRule type="expression" dxfId="447" priority="306" stopIfTrue="1">
      <formula>ISBLANK(G12)</formula>
    </cfRule>
  </conditionalFormatting>
  <conditionalFormatting sqref="H12:H23">
    <cfRule type="expression" dxfId="446" priority="305" stopIfTrue="1">
      <formula>ISBLANK(H12)</formula>
    </cfRule>
  </conditionalFormatting>
  <conditionalFormatting sqref="I12:I23">
    <cfRule type="expression" dxfId="445" priority="301" stopIfTrue="1">
      <formula>ISBLANK(I12)</formula>
    </cfRule>
  </conditionalFormatting>
  <conditionalFormatting sqref="J12:J23">
    <cfRule type="expression" dxfId="444" priority="302" stopIfTrue="1">
      <formula>AND(I12=0,J12&gt;0)</formula>
    </cfRule>
    <cfRule type="expression" dxfId="443" priority="303" stopIfTrue="1">
      <formula>AND(I12&gt;0,J12=0)</formula>
    </cfRule>
    <cfRule type="expression" dxfId="442" priority="304" stopIfTrue="1">
      <formula>ISBLANK(J12)</formula>
    </cfRule>
  </conditionalFormatting>
  <conditionalFormatting sqref="K12:K23">
    <cfRule type="expression" dxfId="441" priority="297" stopIfTrue="1">
      <formula>ISBLANK(K12)</formula>
    </cfRule>
  </conditionalFormatting>
  <conditionalFormatting sqref="L12:L23">
    <cfRule type="expression" dxfId="440" priority="298" stopIfTrue="1">
      <formula>AND(K12=0,L12&gt;0)</formula>
    </cfRule>
    <cfRule type="expression" dxfId="439" priority="299" stopIfTrue="1">
      <formula>AND(K12&gt;0,L12=0)</formula>
    </cfRule>
    <cfRule type="expression" dxfId="438" priority="300" stopIfTrue="1">
      <formula>ISBLANK(L12)</formula>
    </cfRule>
  </conditionalFormatting>
  <conditionalFormatting sqref="M12:M23">
    <cfRule type="expression" dxfId="437" priority="293" stopIfTrue="1">
      <formula>ISBLANK(M12)</formula>
    </cfRule>
  </conditionalFormatting>
  <conditionalFormatting sqref="N12:N23">
    <cfRule type="expression" dxfId="436" priority="294" stopIfTrue="1">
      <formula>AND(M12=0,N12&gt;0)</formula>
    </cfRule>
    <cfRule type="expression" dxfId="435" priority="295" stopIfTrue="1">
      <formula>AND(M12&gt;0,N12=0)</formula>
    </cfRule>
    <cfRule type="expression" dxfId="434" priority="296" stopIfTrue="1">
      <formula>ISBLANK(N12)</formula>
    </cfRule>
  </conditionalFormatting>
  <conditionalFormatting sqref="O12:O23">
    <cfRule type="expression" dxfId="433" priority="289" stopIfTrue="1">
      <formula>ISBLANK(O12)</formula>
    </cfRule>
  </conditionalFormatting>
  <conditionalFormatting sqref="P12:P23">
    <cfRule type="expression" dxfId="432" priority="290" stopIfTrue="1">
      <formula>AND(O12=0,P12&gt;0)</formula>
    </cfRule>
    <cfRule type="expression" dxfId="431" priority="291" stopIfTrue="1">
      <formula>AND(O12&gt;0,P12=0)</formula>
    </cfRule>
    <cfRule type="expression" dxfId="430" priority="292" stopIfTrue="1">
      <formula>ISBLANK(P12)</formula>
    </cfRule>
  </conditionalFormatting>
  <conditionalFormatting sqref="Q12:Q23">
    <cfRule type="expression" dxfId="429" priority="285" stopIfTrue="1">
      <formula>ISBLANK(Q12)</formula>
    </cfRule>
  </conditionalFormatting>
  <conditionalFormatting sqref="R12:R23">
    <cfRule type="expression" dxfId="428" priority="286" stopIfTrue="1">
      <formula>AND(Q12=0,R12&gt;0)</formula>
    </cfRule>
    <cfRule type="expression" dxfId="427" priority="287" stopIfTrue="1">
      <formula>AND(Q12&gt;0,R12=0)</formula>
    </cfRule>
    <cfRule type="expression" dxfId="426" priority="288" stopIfTrue="1">
      <formula>ISBLANK(R12)</formula>
    </cfRule>
  </conditionalFormatting>
  <conditionalFormatting sqref="E25:E36">
    <cfRule type="expression" dxfId="425" priority="281" stopIfTrue="1">
      <formula>ISBLANK(E25)</formula>
    </cfRule>
  </conditionalFormatting>
  <conditionalFormatting sqref="F25:F36">
    <cfRule type="expression" dxfId="424" priority="282" stopIfTrue="1">
      <formula>AND(E25=0,F25&gt;0)</formula>
    </cfRule>
    <cfRule type="expression" dxfId="423" priority="283" stopIfTrue="1">
      <formula>AND(E25&gt;0,F25=0)</formula>
    </cfRule>
    <cfRule type="expression" dxfId="422" priority="284" stopIfTrue="1">
      <formula>ISBLANK(F25)</formula>
    </cfRule>
  </conditionalFormatting>
  <conditionalFormatting sqref="G25:G35">
    <cfRule type="expression" dxfId="421" priority="280" stopIfTrue="1">
      <formula>ISBLANK(G25)</formula>
    </cfRule>
  </conditionalFormatting>
  <conditionalFormatting sqref="H25:H35">
    <cfRule type="expression" dxfId="420" priority="279" stopIfTrue="1">
      <formula>ISBLANK(H25)</formula>
    </cfRule>
  </conditionalFormatting>
  <conditionalFormatting sqref="I25:I35">
    <cfRule type="expression" dxfId="419" priority="275" stopIfTrue="1">
      <formula>ISBLANK(I25)</formula>
    </cfRule>
  </conditionalFormatting>
  <conditionalFormatting sqref="J25:J35">
    <cfRule type="expression" dxfId="418" priority="276" stopIfTrue="1">
      <formula>AND(I25=0,J25&gt;0)</formula>
    </cfRule>
    <cfRule type="expression" dxfId="417" priority="277" stopIfTrue="1">
      <formula>AND(I25&gt;0,J25=0)</formula>
    </cfRule>
    <cfRule type="expression" dxfId="416" priority="278" stopIfTrue="1">
      <formula>ISBLANK(J25)</formula>
    </cfRule>
  </conditionalFormatting>
  <conditionalFormatting sqref="K25:K35">
    <cfRule type="expression" dxfId="415" priority="271" stopIfTrue="1">
      <formula>ISBLANK(K25)</formula>
    </cfRule>
  </conditionalFormatting>
  <conditionalFormatting sqref="L25:L35">
    <cfRule type="expression" dxfId="414" priority="272" stopIfTrue="1">
      <formula>AND(K25=0,L25&gt;0)</formula>
    </cfRule>
    <cfRule type="expression" dxfId="413" priority="273" stopIfTrue="1">
      <formula>AND(K25&gt;0,L25=0)</formula>
    </cfRule>
    <cfRule type="expression" dxfId="412" priority="274" stopIfTrue="1">
      <formula>ISBLANK(L25)</formula>
    </cfRule>
  </conditionalFormatting>
  <conditionalFormatting sqref="M25:M35">
    <cfRule type="expression" dxfId="411" priority="267" stopIfTrue="1">
      <formula>ISBLANK(M25)</formula>
    </cfRule>
  </conditionalFormatting>
  <conditionalFormatting sqref="N25:N35">
    <cfRule type="expression" dxfId="410" priority="268" stopIfTrue="1">
      <formula>AND(M25=0,N25&gt;0)</formula>
    </cfRule>
    <cfRule type="expression" dxfId="409" priority="269" stopIfTrue="1">
      <formula>AND(M25&gt;0,N25=0)</formula>
    </cfRule>
    <cfRule type="expression" dxfId="408" priority="270" stopIfTrue="1">
      <formula>ISBLANK(N25)</formula>
    </cfRule>
  </conditionalFormatting>
  <conditionalFormatting sqref="O25:O35">
    <cfRule type="expression" dxfId="407" priority="263" stopIfTrue="1">
      <formula>ISBLANK(O25)</formula>
    </cfRule>
  </conditionalFormatting>
  <conditionalFormatting sqref="P25:P35">
    <cfRule type="expression" dxfId="406" priority="264" stopIfTrue="1">
      <formula>AND(O25=0,P25&gt;0)</formula>
    </cfRule>
    <cfRule type="expression" dxfId="405" priority="265" stopIfTrue="1">
      <formula>AND(O25&gt;0,P25=0)</formula>
    </cfRule>
    <cfRule type="expression" dxfId="404" priority="266" stopIfTrue="1">
      <formula>ISBLANK(P25)</formula>
    </cfRule>
  </conditionalFormatting>
  <conditionalFormatting sqref="Q25:Q35">
    <cfRule type="expression" dxfId="403" priority="259" stopIfTrue="1">
      <formula>ISBLANK(Q25)</formula>
    </cfRule>
  </conditionalFormatting>
  <conditionalFormatting sqref="R25:R35">
    <cfRule type="expression" dxfId="402" priority="260" stopIfTrue="1">
      <formula>AND(Q25=0,R25&gt;0)</formula>
    </cfRule>
    <cfRule type="expression" dxfId="401" priority="261" stopIfTrue="1">
      <formula>AND(Q25&gt;0,R25=0)</formula>
    </cfRule>
    <cfRule type="expression" dxfId="400" priority="262" stopIfTrue="1">
      <formula>ISBLANK(R25)</formula>
    </cfRule>
  </conditionalFormatting>
  <conditionalFormatting sqref="B11">
    <cfRule type="expression" dxfId="399" priority="258" stopIfTrue="1">
      <formula>ISBLANK(B11)</formula>
    </cfRule>
  </conditionalFormatting>
  <conditionalFormatting sqref="C11">
    <cfRule type="expression" dxfId="398" priority="257" stopIfTrue="1">
      <formula>ISBLANK(C11)</formula>
    </cfRule>
  </conditionalFormatting>
  <conditionalFormatting sqref="I36 G36">
    <cfRule type="expression" dxfId="397" priority="253" stopIfTrue="1">
      <formula>ISBLANK(G36)</formula>
    </cfRule>
  </conditionalFormatting>
  <conditionalFormatting sqref="J36">
    <cfRule type="expression" dxfId="396" priority="254" stopIfTrue="1">
      <formula>AND(I36=0,J36&gt;0)</formula>
    </cfRule>
    <cfRule type="expression" dxfId="395" priority="255" stopIfTrue="1">
      <formula>AND(I36&gt;0,J36=0)</formula>
    </cfRule>
    <cfRule type="expression" dxfId="394" priority="256" stopIfTrue="1">
      <formula>ISBLANK(J36)</formula>
    </cfRule>
  </conditionalFormatting>
  <conditionalFormatting sqref="K36">
    <cfRule type="expression" dxfId="393" priority="249" stopIfTrue="1">
      <formula>ISBLANK(K36)</formula>
    </cfRule>
  </conditionalFormatting>
  <conditionalFormatting sqref="L36">
    <cfRule type="expression" dxfId="392" priority="250" stopIfTrue="1">
      <formula>AND(K36=0,L36&gt;0)</formula>
    </cfRule>
    <cfRule type="expression" dxfId="391" priority="251" stopIfTrue="1">
      <formula>AND(K36&gt;0,L36=0)</formula>
    </cfRule>
    <cfRule type="expression" dxfId="390" priority="252" stopIfTrue="1">
      <formula>ISBLANK(L36)</formula>
    </cfRule>
  </conditionalFormatting>
  <conditionalFormatting sqref="M36">
    <cfRule type="expression" dxfId="389" priority="245" stopIfTrue="1">
      <formula>ISBLANK(M36)</formula>
    </cfRule>
  </conditionalFormatting>
  <conditionalFormatting sqref="N36">
    <cfRule type="expression" dxfId="388" priority="246" stopIfTrue="1">
      <formula>AND(M36=0,N36&gt;0)</formula>
    </cfRule>
    <cfRule type="expression" dxfId="387" priority="247" stopIfTrue="1">
      <formula>AND(M36&gt;0,N36=0)</formula>
    </cfRule>
    <cfRule type="expression" dxfId="386" priority="248" stopIfTrue="1">
      <formula>ISBLANK(N36)</formula>
    </cfRule>
  </conditionalFormatting>
  <conditionalFormatting sqref="O36">
    <cfRule type="expression" dxfId="385" priority="241" stopIfTrue="1">
      <formula>ISBLANK(O36)</formula>
    </cfRule>
  </conditionalFormatting>
  <conditionalFormatting sqref="P36">
    <cfRule type="expression" dxfId="384" priority="242" stopIfTrue="1">
      <formula>AND(O36=0,P36&gt;0)</formula>
    </cfRule>
    <cfRule type="expression" dxfId="383" priority="243" stopIfTrue="1">
      <formula>AND(O36&gt;0,P36=0)</formula>
    </cfRule>
    <cfRule type="expression" dxfId="382" priority="244" stopIfTrue="1">
      <formula>ISBLANK(P36)</formula>
    </cfRule>
  </conditionalFormatting>
  <conditionalFormatting sqref="Q36">
    <cfRule type="expression" dxfId="381" priority="237" stopIfTrue="1">
      <formula>ISBLANK(Q36)</formula>
    </cfRule>
  </conditionalFormatting>
  <conditionalFormatting sqref="R36">
    <cfRule type="expression" dxfId="380" priority="238" stopIfTrue="1">
      <formula>AND(Q36=0,R36&gt;0)</formula>
    </cfRule>
    <cfRule type="expression" dxfId="379" priority="239" stopIfTrue="1">
      <formula>AND(Q36&gt;0,R36=0)</formula>
    </cfRule>
    <cfRule type="expression" dxfId="378" priority="240" stopIfTrue="1">
      <formula>ISBLANK(R36)</formula>
    </cfRule>
  </conditionalFormatting>
  <conditionalFormatting sqref="B36">
    <cfRule type="expression" dxfId="377" priority="236" stopIfTrue="1">
      <formula>ISBLANK(B36)</formula>
    </cfRule>
  </conditionalFormatting>
  <conditionalFormatting sqref="C36">
    <cfRule type="expression" dxfId="376" priority="235" stopIfTrue="1">
      <formula>ISBLANK(C36)</formula>
    </cfRule>
  </conditionalFormatting>
  <conditionalFormatting sqref="B12:C35">
    <cfRule type="expression" dxfId="375" priority="234" stopIfTrue="1">
      <formula>ISBLANK(B12)</formula>
    </cfRule>
  </conditionalFormatting>
  <conditionalFormatting sqref="H36">
    <cfRule type="expression" dxfId="374" priority="79" stopIfTrue="1">
      <formula>ISBLANK(H36)</formula>
    </cfRule>
  </conditionalFormatting>
  <dataValidations count="2">
    <dataValidation type="whole" operator="greaterThanOrEqual" allowBlank="1" showInputMessage="1" showErrorMessage="1" error="จำนวนบัญชีต้องเป็นจำนวนเต็มและมีค่ามากกว่าหรือเท่ากับศูนย์" sqref="E25:E36 E12:E23 G12:G23 I12:I23 K12:K23 M12:M23 O12:O23 Q12:Q23 Q25:Q36 G25:G36 I25:I36 K25:K36 M25:M36 O25:O36 B11:C36 H36">
      <formula1>0</formula1>
    </dataValidation>
    <dataValidation type="decimal" operator="greaterThanOrEqual" allowBlank="1" showInputMessage="1" showErrorMessage="1" error="จำนวนเงินต้องมากกว่าหรือเท่ากับศูนย์" sqref="F12:F23 H12:H23 J12:J23 L12:L23 N12:N23 P12:P23 R12:R23 F25:F36 R25:R36 J25:J36 L25:L36 N25:N36 P25:P36 H25:H35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Rule!$G$1:$G$78</xm:f>
          </x14:formula1>
          <xm:sqref>A11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92D050"/>
  </sheetPr>
  <dimension ref="A1:S89"/>
  <sheetViews>
    <sheetView zoomScale="80" zoomScaleNormal="80" workbookViewId="0"/>
  </sheetViews>
  <sheetFormatPr defaultColWidth="8.75" defaultRowHeight="22.5" x14ac:dyDescent="0.45"/>
  <cols>
    <col min="1" max="1" width="24.5" style="98" customWidth="1"/>
    <col min="2" max="3" width="13.5" style="98" customWidth="1"/>
    <col min="4" max="4" width="18.25" style="98" customWidth="1"/>
    <col min="5" max="5" width="23" style="98" customWidth="1"/>
    <col min="6" max="19" width="17.875" style="98" customWidth="1"/>
    <col min="20" max="16384" width="8.75" style="98"/>
  </cols>
  <sheetData>
    <row r="1" spans="1:19" s="30" customFormat="1" x14ac:dyDescent="0.45">
      <c r="A1" s="31" t="s">
        <v>273</v>
      </c>
      <c r="B1" s="32" t="str">
        <f>ผู้ส่งข้อมูล!B1</f>
        <v>XXX</v>
      </c>
      <c r="C1" s="33" t="e">
        <f>ผู้ส่งข้อมูล!C1</f>
        <v>#N/A</v>
      </c>
      <c r="D1" s="34"/>
      <c r="E1" s="34"/>
      <c r="F1" s="34"/>
      <c r="G1" s="34"/>
      <c r="H1" s="35"/>
      <c r="I1" s="35"/>
      <c r="J1" s="35"/>
      <c r="K1" s="35"/>
      <c r="L1" s="35"/>
      <c r="M1" s="35"/>
      <c r="N1" s="36"/>
      <c r="O1" s="36"/>
      <c r="P1" s="36"/>
      <c r="Q1" s="36"/>
      <c r="R1" s="36"/>
      <c r="S1" s="36"/>
    </row>
    <row r="2" spans="1:19" s="30" customFormat="1" x14ac:dyDescent="0.45">
      <c r="A2" s="31" t="s">
        <v>274</v>
      </c>
      <c r="B2" s="37" t="str">
        <f>IF(ผู้ส่งข้อมูล!B2="กรุณาเลือก","กรุณาเลือก",TRIM(MID(ผู้ส่งข้อมูล!B2,1,6)))</f>
        <v>กรุณาเลือก</v>
      </c>
      <c r="C2" s="33" t="str">
        <f>IF(ผู้ส่งข้อมูล!B2="กรุณาเลือก","กรุณาเลือก",TRIM(MID(ผู้ส่งข้อมูล!B2,9,100)))</f>
        <v>กรุณาเลือก</v>
      </c>
      <c r="D2" s="38"/>
      <c r="E2" s="38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s="30" customFormat="1" x14ac:dyDescent="0.45">
      <c r="A3" s="36"/>
      <c r="B3" s="38" t="s">
        <v>275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s="30" customFormat="1" x14ac:dyDescent="0.45">
      <c r="A4" s="39"/>
      <c r="B4" s="39" t="s">
        <v>276</v>
      </c>
      <c r="C4" s="37" t="str">
        <f>IF(E4="มิถุนายน",30,IF(E4="ธันวาคม",31,"กรุณาเลือก"))</f>
        <v>กรุณาเลือก</v>
      </c>
      <c r="D4" s="39" t="s">
        <v>277</v>
      </c>
      <c r="E4" s="40" t="str">
        <f>ผู้ส่งข้อมูล!B3</f>
        <v>กรุณาเลือก</v>
      </c>
      <c r="F4" s="39" t="s">
        <v>278</v>
      </c>
      <c r="G4" s="40" t="str">
        <f>ผู้ส่งข้อมูล!D3</f>
        <v>กรุณาเลือก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19" s="30" customFormat="1" x14ac:dyDescent="0.4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1:19" s="30" customFormat="1" x14ac:dyDescent="0.45">
      <c r="A6" s="31"/>
      <c r="B6" s="41" t="s">
        <v>262</v>
      </c>
      <c r="C6" s="42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 s="30" customFormat="1" x14ac:dyDescent="0.45">
      <c r="A7" s="43"/>
      <c r="B7" s="43"/>
      <c r="C7" s="43"/>
      <c r="D7" s="44"/>
      <c r="E7" s="45"/>
      <c r="F7" s="45"/>
      <c r="G7" s="43"/>
      <c r="H7" s="43"/>
      <c r="I7" s="43"/>
      <c r="J7" s="36"/>
      <c r="K7" s="36"/>
      <c r="L7" s="36"/>
      <c r="M7" s="36"/>
      <c r="N7" s="36"/>
      <c r="O7" s="36"/>
      <c r="P7" s="36"/>
      <c r="Q7" s="36"/>
      <c r="R7" s="36"/>
      <c r="S7" s="46" t="s">
        <v>280</v>
      </c>
    </row>
    <row r="8" spans="1:19" s="30" customFormat="1" ht="23.25" x14ac:dyDescent="0.45">
      <c r="A8" s="189" t="s">
        <v>281</v>
      </c>
      <c r="B8" s="189" t="s">
        <v>282</v>
      </c>
      <c r="C8" s="189" t="s">
        <v>283</v>
      </c>
      <c r="D8" s="192" t="s">
        <v>323</v>
      </c>
      <c r="E8" s="192" t="s">
        <v>324</v>
      </c>
      <c r="F8" s="195" t="s">
        <v>285</v>
      </c>
      <c r="G8" s="201"/>
      <c r="H8" s="195" t="s">
        <v>325</v>
      </c>
      <c r="I8" s="196"/>
      <c r="J8" s="121"/>
      <c r="K8" s="122"/>
      <c r="L8" s="66"/>
      <c r="M8" s="66" t="s">
        <v>326</v>
      </c>
      <c r="N8" s="67"/>
      <c r="O8" s="66"/>
      <c r="P8" s="66"/>
      <c r="Q8" s="68"/>
      <c r="R8" s="178" t="s">
        <v>327</v>
      </c>
      <c r="S8" s="197"/>
    </row>
    <row r="9" spans="1:19" s="30" customFormat="1" x14ac:dyDescent="0.45">
      <c r="A9" s="190"/>
      <c r="B9" s="190"/>
      <c r="C9" s="190"/>
      <c r="D9" s="193"/>
      <c r="E9" s="202"/>
      <c r="F9" s="192" t="s">
        <v>328</v>
      </c>
      <c r="G9" s="179" t="s">
        <v>329</v>
      </c>
      <c r="H9" s="192" t="s">
        <v>295</v>
      </c>
      <c r="I9" s="179" t="s">
        <v>296</v>
      </c>
      <c r="J9" s="182" t="s">
        <v>289</v>
      </c>
      <c r="K9" s="183"/>
      <c r="L9" s="182" t="s">
        <v>290</v>
      </c>
      <c r="M9" s="183"/>
      <c r="N9" s="182" t="s">
        <v>291</v>
      </c>
      <c r="O9" s="183"/>
      <c r="P9" s="182" t="s">
        <v>292</v>
      </c>
      <c r="Q9" s="184"/>
      <c r="R9" s="198"/>
      <c r="S9" s="199"/>
    </row>
    <row r="10" spans="1:19" s="30" customFormat="1" ht="36" customHeight="1" x14ac:dyDescent="0.45">
      <c r="A10" s="191"/>
      <c r="B10" s="191"/>
      <c r="C10" s="191"/>
      <c r="D10" s="194"/>
      <c r="E10" s="203"/>
      <c r="F10" s="200"/>
      <c r="G10" s="199"/>
      <c r="H10" s="200"/>
      <c r="I10" s="199"/>
      <c r="J10" s="120" t="s">
        <v>330</v>
      </c>
      <c r="K10" s="120" t="s">
        <v>331</v>
      </c>
      <c r="L10" s="120" t="s">
        <v>330</v>
      </c>
      <c r="M10" s="120" t="s">
        <v>331</v>
      </c>
      <c r="N10" s="120" t="s">
        <v>330</v>
      </c>
      <c r="O10" s="120" t="s">
        <v>331</v>
      </c>
      <c r="P10" s="120" t="s">
        <v>330</v>
      </c>
      <c r="Q10" s="120" t="s">
        <v>331</v>
      </c>
      <c r="R10" s="120" t="s">
        <v>295</v>
      </c>
      <c r="S10" s="120" t="s">
        <v>299</v>
      </c>
    </row>
    <row r="11" spans="1:19" x14ac:dyDescent="0.45">
      <c r="A11" s="71" t="s">
        <v>0</v>
      </c>
      <c r="B11" s="50">
        <v>0</v>
      </c>
      <c r="C11" s="50">
        <v>0</v>
      </c>
      <c r="D11" s="123" t="s">
        <v>332</v>
      </c>
      <c r="E11" s="124" t="s">
        <v>333</v>
      </c>
      <c r="F11" s="51">
        <v>0</v>
      </c>
      <c r="G11" s="55">
        <v>0</v>
      </c>
      <c r="H11" s="50">
        <v>0</v>
      </c>
      <c r="I11" s="59">
        <v>0</v>
      </c>
      <c r="J11" s="51">
        <v>0</v>
      </c>
      <c r="K11" s="55">
        <v>0</v>
      </c>
      <c r="L11" s="51">
        <v>0</v>
      </c>
      <c r="M11" s="55">
        <v>0</v>
      </c>
      <c r="N11" s="51">
        <v>0</v>
      </c>
      <c r="O11" s="55">
        <v>0</v>
      </c>
      <c r="P11" s="51">
        <v>0</v>
      </c>
      <c r="Q11" s="55">
        <v>0</v>
      </c>
      <c r="R11" s="51">
        <v>0</v>
      </c>
      <c r="S11" s="70">
        <v>0</v>
      </c>
    </row>
    <row r="12" spans="1:19" x14ac:dyDescent="0.45">
      <c r="A12" s="99" t="str">
        <f>A11</f>
        <v>กรุณาเลือก</v>
      </c>
      <c r="B12" s="84">
        <f>B11</f>
        <v>0</v>
      </c>
      <c r="C12" s="84">
        <f>C11</f>
        <v>0</v>
      </c>
      <c r="D12" s="125"/>
      <c r="E12" s="126" t="s">
        <v>314</v>
      </c>
      <c r="F12" s="50">
        <v>0</v>
      </c>
      <c r="G12" s="59">
        <v>0</v>
      </c>
      <c r="H12" s="50">
        <v>0</v>
      </c>
      <c r="I12" s="59">
        <v>0</v>
      </c>
      <c r="J12" s="50">
        <v>0</v>
      </c>
      <c r="K12" s="59">
        <v>0</v>
      </c>
      <c r="L12" s="50">
        <v>0</v>
      </c>
      <c r="M12" s="59">
        <v>0</v>
      </c>
      <c r="N12" s="50">
        <v>0</v>
      </c>
      <c r="O12" s="59">
        <v>0</v>
      </c>
      <c r="P12" s="50">
        <v>0</v>
      </c>
      <c r="Q12" s="59">
        <v>0</v>
      </c>
      <c r="R12" s="50">
        <v>0</v>
      </c>
      <c r="S12" s="73">
        <v>0</v>
      </c>
    </row>
    <row r="13" spans="1:19" x14ac:dyDescent="0.45">
      <c r="A13" s="99" t="str">
        <f>A11</f>
        <v>กรุณาเลือก</v>
      </c>
      <c r="B13" s="84">
        <f>B11</f>
        <v>0</v>
      </c>
      <c r="C13" s="84">
        <f>C11</f>
        <v>0</v>
      </c>
      <c r="D13" s="125"/>
      <c r="E13" s="126" t="s">
        <v>315</v>
      </c>
      <c r="F13" s="50">
        <v>0</v>
      </c>
      <c r="G13" s="59">
        <v>0</v>
      </c>
      <c r="H13" s="50">
        <v>0</v>
      </c>
      <c r="I13" s="59">
        <v>0</v>
      </c>
      <c r="J13" s="50">
        <v>0</v>
      </c>
      <c r="K13" s="59">
        <v>0</v>
      </c>
      <c r="L13" s="50">
        <v>0</v>
      </c>
      <c r="M13" s="59">
        <v>0</v>
      </c>
      <c r="N13" s="50">
        <v>0</v>
      </c>
      <c r="O13" s="59">
        <v>0</v>
      </c>
      <c r="P13" s="50">
        <v>0</v>
      </c>
      <c r="Q13" s="59">
        <v>0</v>
      </c>
      <c r="R13" s="50">
        <v>0</v>
      </c>
      <c r="S13" s="73">
        <v>0</v>
      </c>
    </row>
    <row r="14" spans="1:19" x14ac:dyDescent="0.45">
      <c r="A14" s="99" t="str">
        <f>A11</f>
        <v>กรุณาเลือก</v>
      </c>
      <c r="B14" s="84">
        <f>B11</f>
        <v>0</v>
      </c>
      <c r="C14" s="84">
        <f>C11</f>
        <v>0</v>
      </c>
      <c r="D14" s="125"/>
      <c r="E14" s="126" t="s">
        <v>334</v>
      </c>
      <c r="F14" s="50">
        <v>0</v>
      </c>
      <c r="G14" s="59">
        <v>0</v>
      </c>
      <c r="H14" s="50">
        <v>0</v>
      </c>
      <c r="I14" s="59">
        <v>0</v>
      </c>
      <c r="J14" s="50">
        <v>0</v>
      </c>
      <c r="K14" s="59">
        <v>0</v>
      </c>
      <c r="L14" s="50">
        <v>0</v>
      </c>
      <c r="M14" s="59">
        <v>0</v>
      </c>
      <c r="N14" s="50">
        <v>0</v>
      </c>
      <c r="O14" s="59">
        <v>0</v>
      </c>
      <c r="P14" s="50">
        <v>0</v>
      </c>
      <c r="Q14" s="59">
        <v>0</v>
      </c>
      <c r="R14" s="50">
        <v>0</v>
      </c>
      <c r="S14" s="73">
        <v>0</v>
      </c>
    </row>
    <row r="15" spans="1:19" x14ac:dyDescent="0.45">
      <c r="A15" s="99" t="str">
        <f>A11</f>
        <v>กรุณาเลือก</v>
      </c>
      <c r="B15" s="84">
        <f>B11</f>
        <v>0</v>
      </c>
      <c r="C15" s="84">
        <f>C11</f>
        <v>0</v>
      </c>
      <c r="D15" s="125"/>
      <c r="E15" s="126" t="s">
        <v>335</v>
      </c>
      <c r="F15" s="50">
        <v>0</v>
      </c>
      <c r="G15" s="59">
        <v>0</v>
      </c>
      <c r="H15" s="50">
        <v>0</v>
      </c>
      <c r="I15" s="59">
        <v>0</v>
      </c>
      <c r="J15" s="50">
        <v>0</v>
      </c>
      <c r="K15" s="59">
        <v>0</v>
      </c>
      <c r="L15" s="50">
        <v>0</v>
      </c>
      <c r="M15" s="59">
        <v>0</v>
      </c>
      <c r="N15" s="50">
        <v>0</v>
      </c>
      <c r="O15" s="59">
        <v>0</v>
      </c>
      <c r="P15" s="50">
        <v>0</v>
      </c>
      <c r="Q15" s="59">
        <v>0</v>
      </c>
      <c r="R15" s="50">
        <v>0</v>
      </c>
      <c r="S15" s="73">
        <v>0</v>
      </c>
    </row>
    <row r="16" spans="1:19" x14ac:dyDescent="0.45">
      <c r="A16" s="99" t="str">
        <f>A11</f>
        <v>กรุณาเลือก</v>
      </c>
      <c r="B16" s="84">
        <f>B11</f>
        <v>0</v>
      </c>
      <c r="C16" s="84">
        <f>C11</f>
        <v>0</v>
      </c>
      <c r="D16" s="125"/>
      <c r="E16" s="126" t="s">
        <v>336</v>
      </c>
      <c r="F16" s="50">
        <v>0</v>
      </c>
      <c r="G16" s="59">
        <v>0</v>
      </c>
      <c r="H16" s="50">
        <v>0</v>
      </c>
      <c r="I16" s="59">
        <v>0</v>
      </c>
      <c r="J16" s="50">
        <v>0</v>
      </c>
      <c r="K16" s="59">
        <v>0</v>
      </c>
      <c r="L16" s="50">
        <v>0</v>
      </c>
      <c r="M16" s="59">
        <v>0</v>
      </c>
      <c r="N16" s="50">
        <v>0</v>
      </c>
      <c r="O16" s="59">
        <v>0</v>
      </c>
      <c r="P16" s="50">
        <v>0</v>
      </c>
      <c r="Q16" s="59">
        <v>0</v>
      </c>
      <c r="R16" s="50">
        <v>0</v>
      </c>
      <c r="S16" s="73">
        <v>0</v>
      </c>
    </row>
    <row r="17" spans="1:19" x14ac:dyDescent="0.45">
      <c r="A17" s="99" t="str">
        <f>A11</f>
        <v>กรุณาเลือก</v>
      </c>
      <c r="B17" s="84">
        <f>B11</f>
        <v>0</v>
      </c>
      <c r="C17" s="84">
        <f>C11</f>
        <v>0</v>
      </c>
      <c r="D17" s="125"/>
      <c r="E17" s="126" t="s">
        <v>337</v>
      </c>
      <c r="F17" s="50">
        <v>0</v>
      </c>
      <c r="G17" s="59">
        <v>0</v>
      </c>
      <c r="H17" s="50">
        <v>0</v>
      </c>
      <c r="I17" s="59">
        <v>0</v>
      </c>
      <c r="J17" s="50">
        <v>0</v>
      </c>
      <c r="K17" s="59">
        <v>0</v>
      </c>
      <c r="L17" s="50">
        <v>0</v>
      </c>
      <c r="M17" s="59">
        <v>0</v>
      </c>
      <c r="N17" s="50">
        <v>0</v>
      </c>
      <c r="O17" s="59">
        <v>0</v>
      </c>
      <c r="P17" s="50">
        <v>0</v>
      </c>
      <c r="Q17" s="59">
        <v>0</v>
      </c>
      <c r="R17" s="50">
        <v>0</v>
      </c>
      <c r="S17" s="73">
        <v>0</v>
      </c>
    </row>
    <row r="18" spans="1:19" x14ac:dyDescent="0.45">
      <c r="A18" s="99" t="str">
        <f>A11</f>
        <v>กรุณาเลือก</v>
      </c>
      <c r="B18" s="84">
        <f>B11</f>
        <v>0</v>
      </c>
      <c r="C18" s="84">
        <f>C11</f>
        <v>0</v>
      </c>
      <c r="D18" s="127"/>
      <c r="E18" s="126" t="s">
        <v>338</v>
      </c>
      <c r="F18" s="50">
        <v>0</v>
      </c>
      <c r="G18" s="59">
        <v>0</v>
      </c>
      <c r="H18" s="50">
        <v>0</v>
      </c>
      <c r="I18" s="59">
        <v>0</v>
      </c>
      <c r="J18" s="50">
        <v>0</v>
      </c>
      <c r="K18" s="59">
        <v>0</v>
      </c>
      <c r="L18" s="50">
        <v>0</v>
      </c>
      <c r="M18" s="59">
        <v>0</v>
      </c>
      <c r="N18" s="50">
        <v>0</v>
      </c>
      <c r="O18" s="59">
        <v>0</v>
      </c>
      <c r="P18" s="50">
        <v>0</v>
      </c>
      <c r="Q18" s="59">
        <v>0</v>
      </c>
      <c r="R18" s="50">
        <v>0</v>
      </c>
      <c r="S18" s="73">
        <v>0</v>
      </c>
    </row>
    <row r="19" spans="1:19" s="129" customFormat="1" x14ac:dyDescent="0.45">
      <c r="A19" s="128" t="str">
        <f>A11</f>
        <v>กรุณาเลือก</v>
      </c>
      <c r="B19" s="85">
        <f>B11</f>
        <v>0</v>
      </c>
      <c r="C19" s="85">
        <f>C11</f>
        <v>0</v>
      </c>
      <c r="D19" s="127"/>
      <c r="E19" s="126" t="s">
        <v>310</v>
      </c>
      <c r="F19" s="84">
        <f t="shared" ref="F19:S19" si="0">SUM(F11:F18)</f>
        <v>0</v>
      </c>
      <c r="G19" s="86">
        <f t="shared" si="0"/>
        <v>0</v>
      </c>
      <c r="H19" s="85">
        <f>SUM(H11:H18)</f>
        <v>0</v>
      </c>
      <c r="I19" s="138">
        <f>SUM(I11:I18)</f>
        <v>0</v>
      </c>
      <c r="J19" s="84">
        <f t="shared" si="0"/>
        <v>0</v>
      </c>
      <c r="K19" s="86">
        <f t="shared" si="0"/>
        <v>0</v>
      </c>
      <c r="L19" s="84">
        <f t="shared" si="0"/>
        <v>0</v>
      </c>
      <c r="M19" s="86">
        <f t="shared" si="0"/>
        <v>0</v>
      </c>
      <c r="N19" s="84">
        <f t="shared" si="0"/>
        <v>0</v>
      </c>
      <c r="O19" s="86">
        <f t="shared" si="0"/>
        <v>0</v>
      </c>
      <c r="P19" s="84">
        <f t="shared" si="0"/>
        <v>0</v>
      </c>
      <c r="Q19" s="86">
        <f t="shared" si="0"/>
        <v>0</v>
      </c>
      <c r="R19" s="84">
        <f t="shared" si="0"/>
        <v>0</v>
      </c>
      <c r="S19" s="86">
        <f t="shared" si="0"/>
        <v>0</v>
      </c>
    </row>
    <row r="20" spans="1:19" x14ac:dyDescent="0.45">
      <c r="A20" s="99" t="str">
        <f>A11</f>
        <v>กรุณาเลือก</v>
      </c>
      <c r="B20" s="84">
        <f>B11</f>
        <v>0</v>
      </c>
      <c r="C20" s="84">
        <f>C11</f>
        <v>0</v>
      </c>
      <c r="D20" s="130" t="s">
        <v>339</v>
      </c>
      <c r="E20" s="124" t="s">
        <v>340</v>
      </c>
      <c r="F20" s="51">
        <v>0</v>
      </c>
      <c r="G20" s="70">
        <v>0</v>
      </c>
      <c r="H20" s="50">
        <v>0</v>
      </c>
      <c r="I20" s="59">
        <v>0</v>
      </c>
      <c r="J20" s="51">
        <v>0</v>
      </c>
      <c r="K20" s="55">
        <v>0</v>
      </c>
      <c r="L20" s="51">
        <v>0</v>
      </c>
      <c r="M20" s="55">
        <v>0</v>
      </c>
      <c r="N20" s="51">
        <v>0</v>
      </c>
      <c r="O20" s="55">
        <v>0</v>
      </c>
      <c r="P20" s="51">
        <v>0</v>
      </c>
      <c r="Q20" s="55">
        <v>0</v>
      </c>
      <c r="R20" s="51">
        <v>0</v>
      </c>
      <c r="S20" s="55">
        <v>0</v>
      </c>
    </row>
    <row r="21" spans="1:19" x14ac:dyDescent="0.45">
      <c r="A21" s="99" t="str">
        <f>A11</f>
        <v>กรุณาเลือก</v>
      </c>
      <c r="B21" s="84">
        <f>B11</f>
        <v>0</v>
      </c>
      <c r="C21" s="84">
        <f>C11</f>
        <v>0</v>
      </c>
      <c r="D21" s="125"/>
      <c r="E21" s="126" t="s">
        <v>336</v>
      </c>
      <c r="F21" s="50">
        <v>0</v>
      </c>
      <c r="G21" s="73">
        <v>0</v>
      </c>
      <c r="H21" s="50">
        <v>0</v>
      </c>
      <c r="I21" s="59">
        <v>0</v>
      </c>
      <c r="J21" s="50">
        <v>0</v>
      </c>
      <c r="K21" s="59">
        <v>0</v>
      </c>
      <c r="L21" s="50">
        <v>0</v>
      </c>
      <c r="M21" s="59">
        <v>0</v>
      </c>
      <c r="N21" s="50">
        <v>0</v>
      </c>
      <c r="O21" s="59">
        <v>0</v>
      </c>
      <c r="P21" s="50">
        <v>0</v>
      </c>
      <c r="Q21" s="59">
        <v>0</v>
      </c>
      <c r="R21" s="50">
        <v>0</v>
      </c>
      <c r="S21" s="59">
        <v>0</v>
      </c>
    </row>
    <row r="22" spans="1:19" x14ac:dyDescent="0.45">
      <c r="A22" s="99" t="str">
        <f>A11</f>
        <v>กรุณาเลือก</v>
      </c>
      <c r="B22" s="84">
        <f>B11</f>
        <v>0</v>
      </c>
      <c r="C22" s="84">
        <f>C11</f>
        <v>0</v>
      </c>
      <c r="D22" s="125"/>
      <c r="E22" s="131" t="s">
        <v>337</v>
      </c>
      <c r="F22" s="50">
        <v>0</v>
      </c>
      <c r="G22" s="73">
        <v>0</v>
      </c>
      <c r="H22" s="50">
        <v>0</v>
      </c>
      <c r="I22" s="59">
        <v>0</v>
      </c>
      <c r="J22" s="50">
        <v>0</v>
      </c>
      <c r="K22" s="59">
        <v>0</v>
      </c>
      <c r="L22" s="50">
        <v>0</v>
      </c>
      <c r="M22" s="59">
        <v>0</v>
      </c>
      <c r="N22" s="50">
        <v>0</v>
      </c>
      <c r="O22" s="59">
        <v>0</v>
      </c>
      <c r="P22" s="50">
        <v>0</v>
      </c>
      <c r="Q22" s="59">
        <v>0</v>
      </c>
      <c r="R22" s="50">
        <v>0</v>
      </c>
      <c r="S22" s="59">
        <v>0</v>
      </c>
    </row>
    <row r="23" spans="1:19" x14ac:dyDescent="0.45">
      <c r="A23" s="99" t="str">
        <f>A11</f>
        <v>กรุณาเลือก</v>
      </c>
      <c r="B23" s="84">
        <f>B11</f>
        <v>0</v>
      </c>
      <c r="C23" s="84">
        <f>C11</f>
        <v>0</v>
      </c>
      <c r="D23" s="125"/>
      <c r="E23" s="131" t="s">
        <v>341</v>
      </c>
      <c r="F23" s="50">
        <v>0</v>
      </c>
      <c r="G23" s="73">
        <v>0</v>
      </c>
      <c r="H23" s="50">
        <v>0</v>
      </c>
      <c r="I23" s="59">
        <v>0</v>
      </c>
      <c r="J23" s="50">
        <v>0</v>
      </c>
      <c r="K23" s="59">
        <v>0</v>
      </c>
      <c r="L23" s="50">
        <v>0</v>
      </c>
      <c r="M23" s="59">
        <v>0</v>
      </c>
      <c r="N23" s="50">
        <v>0</v>
      </c>
      <c r="O23" s="59">
        <v>0</v>
      </c>
      <c r="P23" s="50">
        <v>0</v>
      </c>
      <c r="Q23" s="59">
        <v>0</v>
      </c>
      <c r="R23" s="50">
        <v>0</v>
      </c>
      <c r="S23" s="59">
        <v>0</v>
      </c>
    </row>
    <row r="24" spans="1:19" x14ac:dyDescent="0.45">
      <c r="A24" s="99" t="str">
        <f>A11</f>
        <v>กรุณาเลือก</v>
      </c>
      <c r="B24" s="84">
        <f>B11</f>
        <v>0</v>
      </c>
      <c r="C24" s="84">
        <f>C11</f>
        <v>0</v>
      </c>
      <c r="D24" s="125"/>
      <c r="E24" s="131" t="s">
        <v>342</v>
      </c>
      <c r="F24" s="50">
        <v>0</v>
      </c>
      <c r="G24" s="73">
        <v>0</v>
      </c>
      <c r="H24" s="50">
        <v>0</v>
      </c>
      <c r="I24" s="59">
        <v>0</v>
      </c>
      <c r="J24" s="50">
        <v>0</v>
      </c>
      <c r="K24" s="59">
        <v>0</v>
      </c>
      <c r="L24" s="50">
        <v>0</v>
      </c>
      <c r="M24" s="59">
        <v>0</v>
      </c>
      <c r="N24" s="50">
        <v>0</v>
      </c>
      <c r="O24" s="59">
        <v>0</v>
      </c>
      <c r="P24" s="50">
        <v>0</v>
      </c>
      <c r="Q24" s="59">
        <v>0</v>
      </c>
      <c r="R24" s="50">
        <v>0</v>
      </c>
      <c r="S24" s="59">
        <v>0</v>
      </c>
    </row>
    <row r="25" spans="1:19" x14ac:dyDescent="0.45">
      <c r="A25" s="99" t="str">
        <f>A11</f>
        <v>กรุณาเลือก</v>
      </c>
      <c r="B25" s="84">
        <f>B11</f>
        <v>0</v>
      </c>
      <c r="C25" s="84">
        <f>C11</f>
        <v>0</v>
      </c>
      <c r="D25" s="125"/>
      <c r="E25" s="131" t="s">
        <v>343</v>
      </c>
      <c r="F25" s="50">
        <v>0</v>
      </c>
      <c r="G25" s="73">
        <v>0</v>
      </c>
      <c r="H25" s="50">
        <v>0</v>
      </c>
      <c r="I25" s="59">
        <v>0</v>
      </c>
      <c r="J25" s="50">
        <v>0</v>
      </c>
      <c r="K25" s="59">
        <v>0</v>
      </c>
      <c r="L25" s="50">
        <v>0</v>
      </c>
      <c r="M25" s="59">
        <v>0</v>
      </c>
      <c r="N25" s="50">
        <v>0</v>
      </c>
      <c r="O25" s="59">
        <v>0</v>
      </c>
      <c r="P25" s="50">
        <v>0</v>
      </c>
      <c r="Q25" s="59">
        <v>0</v>
      </c>
      <c r="R25" s="50">
        <v>0</v>
      </c>
      <c r="S25" s="59">
        <v>0</v>
      </c>
    </row>
    <row r="26" spans="1:19" x14ac:dyDescent="0.45">
      <c r="A26" s="99" t="str">
        <f>A11</f>
        <v>กรุณาเลือก</v>
      </c>
      <c r="B26" s="84">
        <f>B11</f>
        <v>0</v>
      </c>
      <c r="C26" s="84">
        <f>C11</f>
        <v>0</v>
      </c>
      <c r="D26" s="125"/>
      <c r="E26" s="131" t="s">
        <v>344</v>
      </c>
      <c r="F26" s="50">
        <v>0</v>
      </c>
      <c r="G26" s="73">
        <v>0</v>
      </c>
      <c r="H26" s="50">
        <v>0</v>
      </c>
      <c r="I26" s="59">
        <v>0</v>
      </c>
      <c r="J26" s="50">
        <v>0</v>
      </c>
      <c r="K26" s="59">
        <v>0</v>
      </c>
      <c r="L26" s="50">
        <v>0</v>
      </c>
      <c r="M26" s="59">
        <v>0</v>
      </c>
      <c r="N26" s="50">
        <v>0</v>
      </c>
      <c r="O26" s="59">
        <v>0</v>
      </c>
      <c r="P26" s="50">
        <v>0</v>
      </c>
      <c r="Q26" s="59">
        <v>0</v>
      </c>
      <c r="R26" s="50">
        <v>0</v>
      </c>
      <c r="S26" s="59">
        <v>0</v>
      </c>
    </row>
    <row r="27" spans="1:19" x14ac:dyDescent="0.45">
      <c r="A27" s="99" t="str">
        <f>A11</f>
        <v>กรุณาเลือก</v>
      </c>
      <c r="B27" s="84">
        <f>B11</f>
        <v>0</v>
      </c>
      <c r="C27" s="84">
        <f>C11</f>
        <v>0</v>
      </c>
      <c r="D27" s="125"/>
      <c r="E27" s="131" t="s">
        <v>345</v>
      </c>
      <c r="F27" s="50">
        <v>0</v>
      </c>
      <c r="G27" s="73">
        <v>0</v>
      </c>
      <c r="H27" s="50">
        <v>0</v>
      </c>
      <c r="I27" s="59">
        <v>0</v>
      </c>
      <c r="J27" s="50">
        <v>0</v>
      </c>
      <c r="K27" s="59">
        <v>0</v>
      </c>
      <c r="L27" s="50">
        <v>0</v>
      </c>
      <c r="M27" s="59">
        <v>0</v>
      </c>
      <c r="N27" s="50">
        <v>0</v>
      </c>
      <c r="O27" s="59">
        <v>0</v>
      </c>
      <c r="P27" s="50">
        <v>0</v>
      </c>
      <c r="Q27" s="59">
        <v>0</v>
      </c>
      <c r="R27" s="50">
        <v>0</v>
      </c>
      <c r="S27" s="59">
        <v>0</v>
      </c>
    </row>
    <row r="28" spans="1:19" x14ac:dyDescent="0.45">
      <c r="A28" s="99" t="str">
        <f>A11</f>
        <v>กรุณาเลือก</v>
      </c>
      <c r="B28" s="84">
        <f>B11</f>
        <v>0</v>
      </c>
      <c r="C28" s="84">
        <f>C11</f>
        <v>0</v>
      </c>
      <c r="D28" s="125"/>
      <c r="E28" s="131" t="s">
        <v>319</v>
      </c>
      <c r="F28" s="50">
        <v>0</v>
      </c>
      <c r="G28" s="73">
        <v>0</v>
      </c>
      <c r="H28" s="50">
        <v>0</v>
      </c>
      <c r="I28" s="59">
        <v>0</v>
      </c>
      <c r="J28" s="50">
        <v>0</v>
      </c>
      <c r="K28" s="59">
        <v>0</v>
      </c>
      <c r="L28" s="50">
        <v>0</v>
      </c>
      <c r="M28" s="59">
        <v>0</v>
      </c>
      <c r="N28" s="50">
        <v>0</v>
      </c>
      <c r="O28" s="59">
        <v>0</v>
      </c>
      <c r="P28" s="50">
        <v>0</v>
      </c>
      <c r="Q28" s="59">
        <v>0</v>
      </c>
      <c r="R28" s="50">
        <v>0</v>
      </c>
      <c r="S28" s="59">
        <v>0</v>
      </c>
    </row>
    <row r="29" spans="1:19" x14ac:dyDescent="0.45">
      <c r="A29" s="99" t="str">
        <f>A11</f>
        <v>กรุณาเลือก</v>
      </c>
      <c r="B29" s="84">
        <f>B11</f>
        <v>0</v>
      </c>
      <c r="C29" s="84">
        <f>C11</f>
        <v>0</v>
      </c>
      <c r="D29" s="125"/>
      <c r="E29" s="131" t="s">
        <v>346</v>
      </c>
      <c r="F29" s="50">
        <v>0</v>
      </c>
      <c r="G29" s="73">
        <v>0</v>
      </c>
      <c r="H29" s="50">
        <v>0</v>
      </c>
      <c r="I29" s="59">
        <v>0</v>
      </c>
      <c r="J29" s="50">
        <v>0</v>
      </c>
      <c r="K29" s="59">
        <v>0</v>
      </c>
      <c r="L29" s="50">
        <v>0</v>
      </c>
      <c r="M29" s="59">
        <v>0</v>
      </c>
      <c r="N29" s="50">
        <v>0</v>
      </c>
      <c r="O29" s="59">
        <v>0</v>
      </c>
      <c r="P29" s="50">
        <v>0</v>
      </c>
      <c r="Q29" s="59">
        <v>0</v>
      </c>
      <c r="R29" s="50">
        <v>0</v>
      </c>
      <c r="S29" s="59">
        <v>0</v>
      </c>
    </row>
    <row r="30" spans="1:19" s="129" customFormat="1" x14ac:dyDescent="0.45">
      <c r="A30" s="128" t="str">
        <f>A11</f>
        <v>กรุณาเลือก</v>
      </c>
      <c r="B30" s="85">
        <f>B11</f>
        <v>0</v>
      </c>
      <c r="C30" s="85">
        <f>C11</f>
        <v>0</v>
      </c>
      <c r="D30" s="132"/>
      <c r="E30" s="126" t="s">
        <v>310</v>
      </c>
      <c r="F30" s="84">
        <f t="shared" ref="F30:S30" si="1">SUM(F20:F29)</f>
        <v>0</v>
      </c>
      <c r="G30" s="133">
        <f t="shared" si="1"/>
        <v>0</v>
      </c>
      <c r="H30" s="85">
        <f>SUM(H20:H29)</f>
        <v>0</v>
      </c>
      <c r="I30" s="138">
        <f>SUM(I20:I29)</f>
        <v>0</v>
      </c>
      <c r="J30" s="84">
        <f t="shared" si="1"/>
        <v>0</v>
      </c>
      <c r="K30" s="133">
        <f t="shared" si="1"/>
        <v>0</v>
      </c>
      <c r="L30" s="84">
        <f t="shared" si="1"/>
        <v>0</v>
      </c>
      <c r="M30" s="133">
        <f t="shared" si="1"/>
        <v>0</v>
      </c>
      <c r="N30" s="84">
        <f t="shared" si="1"/>
        <v>0</v>
      </c>
      <c r="O30" s="133">
        <f t="shared" si="1"/>
        <v>0</v>
      </c>
      <c r="P30" s="84">
        <f t="shared" si="1"/>
        <v>0</v>
      </c>
      <c r="Q30" s="133">
        <f t="shared" si="1"/>
        <v>0</v>
      </c>
      <c r="R30" s="84">
        <f t="shared" si="1"/>
        <v>0</v>
      </c>
      <c r="S30" s="133">
        <f t="shared" si="1"/>
        <v>0</v>
      </c>
    </row>
    <row r="31" spans="1:19" x14ac:dyDescent="0.45">
      <c r="A31" s="99" t="str">
        <f>A11</f>
        <v>กรุณาเลือก</v>
      </c>
      <c r="B31" s="84">
        <f>B11</f>
        <v>0</v>
      </c>
      <c r="C31" s="84">
        <f>C11</f>
        <v>0</v>
      </c>
      <c r="D31" s="123" t="s">
        <v>347</v>
      </c>
      <c r="E31" s="134" t="s">
        <v>340</v>
      </c>
      <c r="F31" s="51">
        <v>0</v>
      </c>
      <c r="G31" s="55">
        <v>0</v>
      </c>
      <c r="H31" s="50">
        <v>0</v>
      </c>
      <c r="I31" s="59">
        <v>0</v>
      </c>
      <c r="J31" s="51">
        <v>0</v>
      </c>
      <c r="K31" s="55">
        <v>0</v>
      </c>
      <c r="L31" s="51">
        <v>0</v>
      </c>
      <c r="M31" s="55">
        <v>0</v>
      </c>
      <c r="N31" s="51">
        <v>0</v>
      </c>
      <c r="O31" s="55">
        <v>0</v>
      </c>
      <c r="P31" s="51">
        <v>0</v>
      </c>
      <c r="Q31" s="55">
        <v>0</v>
      </c>
      <c r="R31" s="51">
        <v>0</v>
      </c>
      <c r="S31" s="55">
        <v>0</v>
      </c>
    </row>
    <row r="32" spans="1:19" x14ac:dyDescent="0.45">
      <c r="A32" s="99" t="str">
        <f>A11</f>
        <v>กรุณาเลือก</v>
      </c>
      <c r="B32" s="84">
        <f>B11</f>
        <v>0</v>
      </c>
      <c r="C32" s="84">
        <f>C11</f>
        <v>0</v>
      </c>
      <c r="D32" s="125"/>
      <c r="E32" s="131" t="s">
        <v>336</v>
      </c>
      <c r="F32" s="50">
        <v>0</v>
      </c>
      <c r="G32" s="59">
        <v>0</v>
      </c>
      <c r="H32" s="50">
        <v>0</v>
      </c>
      <c r="I32" s="59">
        <v>0</v>
      </c>
      <c r="J32" s="50">
        <v>0</v>
      </c>
      <c r="K32" s="59">
        <v>0</v>
      </c>
      <c r="L32" s="50">
        <v>0</v>
      </c>
      <c r="M32" s="59">
        <v>0</v>
      </c>
      <c r="N32" s="50">
        <v>0</v>
      </c>
      <c r="O32" s="59">
        <v>0</v>
      </c>
      <c r="P32" s="50">
        <v>0</v>
      </c>
      <c r="Q32" s="59">
        <v>0</v>
      </c>
      <c r="R32" s="50">
        <v>0</v>
      </c>
      <c r="S32" s="59">
        <v>0</v>
      </c>
    </row>
    <row r="33" spans="1:19" x14ac:dyDescent="0.45">
      <c r="A33" s="99" t="str">
        <f>A11</f>
        <v>กรุณาเลือก</v>
      </c>
      <c r="B33" s="84">
        <f>B11</f>
        <v>0</v>
      </c>
      <c r="C33" s="84">
        <f>C11</f>
        <v>0</v>
      </c>
      <c r="D33" s="125"/>
      <c r="E33" s="131" t="s">
        <v>337</v>
      </c>
      <c r="F33" s="50">
        <v>0</v>
      </c>
      <c r="G33" s="59">
        <v>0</v>
      </c>
      <c r="H33" s="50">
        <v>0</v>
      </c>
      <c r="I33" s="59">
        <v>0</v>
      </c>
      <c r="J33" s="50">
        <v>0</v>
      </c>
      <c r="K33" s="59">
        <v>0</v>
      </c>
      <c r="L33" s="50">
        <v>0</v>
      </c>
      <c r="M33" s="59">
        <v>0</v>
      </c>
      <c r="N33" s="50">
        <v>0</v>
      </c>
      <c r="O33" s="59">
        <v>0</v>
      </c>
      <c r="P33" s="50">
        <v>0</v>
      </c>
      <c r="Q33" s="59">
        <v>0</v>
      </c>
      <c r="R33" s="50">
        <v>0</v>
      </c>
      <c r="S33" s="59">
        <v>0</v>
      </c>
    </row>
    <row r="34" spans="1:19" x14ac:dyDescent="0.45">
      <c r="A34" s="99" t="str">
        <f>A11</f>
        <v>กรุณาเลือก</v>
      </c>
      <c r="B34" s="84">
        <f>B11</f>
        <v>0</v>
      </c>
      <c r="C34" s="84">
        <f>C11</f>
        <v>0</v>
      </c>
      <c r="D34" s="125"/>
      <c r="E34" s="131" t="s">
        <v>341</v>
      </c>
      <c r="F34" s="50">
        <v>0</v>
      </c>
      <c r="G34" s="59">
        <v>0</v>
      </c>
      <c r="H34" s="50">
        <v>0</v>
      </c>
      <c r="I34" s="59">
        <v>0</v>
      </c>
      <c r="J34" s="50">
        <v>0</v>
      </c>
      <c r="K34" s="59">
        <v>0</v>
      </c>
      <c r="L34" s="50">
        <v>0</v>
      </c>
      <c r="M34" s="59">
        <v>0</v>
      </c>
      <c r="N34" s="50">
        <v>0</v>
      </c>
      <c r="O34" s="59">
        <v>0</v>
      </c>
      <c r="P34" s="50">
        <v>0</v>
      </c>
      <c r="Q34" s="59">
        <v>0</v>
      </c>
      <c r="R34" s="50">
        <v>0</v>
      </c>
      <c r="S34" s="59">
        <v>0</v>
      </c>
    </row>
    <row r="35" spans="1:19" x14ac:dyDescent="0.45">
      <c r="A35" s="99" t="str">
        <f>A11</f>
        <v>กรุณาเลือก</v>
      </c>
      <c r="B35" s="84">
        <f>B11</f>
        <v>0</v>
      </c>
      <c r="C35" s="84">
        <f>C11</f>
        <v>0</v>
      </c>
      <c r="D35" s="125"/>
      <c r="E35" s="131" t="s">
        <v>342</v>
      </c>
      <c r="F35" s="50">
        <v>0</v>
      </c>
      <c r="G35" s="59">
        <v>0</v>
      </c>
      <c r="H35" s="50">
        <v>0</v>
      </c>
      <c r="I35" s="59">
        <v>0</v>
      </c>
      <c r="J35" s="50">
        <v>0</v>
      </c>
      <c r="K35" s="59">
        <v>0</v>
      </c>
      <c r="L35" s="50">
        <v>0</v>
      </c>
      <c r="M35" s="59">
        <v>0</v>
      </c>
      <c r="N35" s="50">
        <v>0</v>
      </c>
      <c r="O35" s="59">
        <v>0</v>
      </c>
      <c r="P35" s="50">
        <v>0</v>
      </c>
      <c r="Q35" s="59">
        <v>0</v>
      </c>
      <c r="R35" s="50">
        <v>0</v>
      </c>
      <c r="S35" s="59">
        <v>0</v>
      </c>
    </row>
    <row r="36" spans="1:19" x14ac:dyDescent="0.45">
      <c r="A36" s="99" t="str">
        <f>A11</f>
        <v>กรุณาเลือก</v>
      </c>
      <c r="B36" s="84">
        <f>B11</f>
        <v>0</v>
      </c>
      <c r="C36" s="84">
        <f>C11</f>
        <v>0</v>
      </c>
      <c r="D36" s="125"/>
      <c r="E36" s="131" t="s">
        <v>343</v>
      </c>
      <c r="F36" s="50">
        <v>0</v>
      </c>
      <c r="G36" s="59">
        <v>0</v>
      </c>
      <c r="H36" s="50">
        <v>0</v>
      </c>
      <c r="I36" s="59">
        <v>0</v>
      </c>
      <c r="J36" s="50">
        <v>0</v>
      </c>
      <c r="K36" s="59">
        <v>0</v>
      </c>
      <c r="L36" s="50">
        <v>0</v>
      </c>
      <c r="M36" s="59">
        <v>0</v>
      </c>
      <c r="N36" s="50">
        <v>0</v>
      </c>
      <c r="O36" s="59">
        <v>0</v>
      </c>
      <c r="P36" s="50">
        <v>0</v>
      </c>
      <c r="Q36" s="59">
        <v>0</v>
      </c>
      <c r="R36" s="50">
        <v>0</v>
      </c>
      <c r="S36" s="59">
        <v>0</v>
      </c>
    </row>
    <row r="37" spans="1:19" x14ac:dyDescent="0.45">
      <c r="A37" s="99" t="str">
        <f>A11</f>
        <v>กรุณาเลือก</v>
      </c>
      <c r="B37" s="84">
        <f>B11</f>
        <v>0</v>
      </c>
      <c r="C37" s="84">
        <f>C11</f>
        <v>0</v>
      </c>
      <c r="D37" s="125"/>
      <c r="E37" s="131" t="s">
        <v>344</v>
      </c>
      <c r="F37" s="50">
        <v>0</v>
      </c>
      <c r="G37" s="59">
        <v>0</v>
      </c>
      <c r="H37" s="50">
        <v>0</v>
      </c>
      <c r="I37" s="59">
        <v>0</v>
      </c>
      <c r="J37" s="50">
        <v>0</v>
      </c>
      <c r="K37" s="59">
        <v>0</v>
      </c>
      <c r="L37" s="50">
        <v>0</v>
      </c>
      <c r="M37" s="59">
        <v>0</v>
      </c>
      <c r="N37" s="50">
        <v>0</v>
      </c>
      <c r="O37" s="59">
        <v>0</v>
      </c>
      <c r="P37" s="50">
        <v>0</v>
      </c>
      <c r="Q37" s="59">
        <v>0</v>
      </c>
      <c r="R37" s="50">
        <v>0</v>
      </c>
      <c r="S37" s="59">
        <v>0</v>
      </c>
    </row>
    <row r="38" spans="1:19" x14ac:dyDescent="0.45">
      <c r="A38" s="99" t="str">
        <f>A11</f>
        <v>กรุณาเลือก</v>
      </c>
      <c r="B38" s="84">
        <f>B11</f>
        <v>0</v>
      </c>
      <c r="C38" s="84">
        <f>C11</f>
        <v>0</v>
      </c>
      <c r="D38" s="125"/>
      <c r="E38" s="131" t="s">
        <v>345</v>
      </c>
      <c r="F38" s="50">
        <v>0</v>
      </c>
      <c r="G38" s="59">
        <v>0</v>
      </c>
      <c r="H38" s="50">
        <v>0</v>
      </c>
      <c r="I38" s="59">
        <v>0</v>
      </c>
      <c r="J38" s="50">
        <v>0</v>
      </c>
      <c r="K38" s="59">
        <v>0</v>
      </c>
      <c r="L38" s="50">
        <v>0</v>
      </c>
      <c r="M38" s="59">
        <v>0</v>
      </c>
      <c r="N38" s="50">
        <v>0</v>
      </c>
      <c r="O38" s="59">
        <v>0</v>
      </c>
      <c r="P38" s="50">
        <v>0</v>
      </c>
      <c r="Q38" s="59">
        <v>0</v>
      </c>
      <c r="R38" s="50">
        <v>0</v>
      </c>
      <c r="S38" s="59">
        <v>0</v>
      </c>
    </row>
    <row r="39" spans="1:19" x14ac:dyDescent="0.45">
      <c r="A39" s="99" t="str">
        <f>A11</f>
        <v>กรุณาเลือก</v>
      </c>
      <c r="B39" s="84">
        <f>B11</f>
        <v>0</v>
      </c>
      <c r="C39" s="84">
        <f>C11</f>
        <v>0</v>
      </c>
      <c r="D39" s="125"/>
      <c r="E39" s="131" t="s">
        <v>319</v>
      </c>
      <c r="F39" s="50">
        <v>0</v>
      </c>
      <c r="G39" s="59">
        <v>0</v>
      </c>
      <c r="H39" s="50">
        <v>0</v>
      </c>
      <c r="I39" s="59">
        <v>0</v>
      </c>
      <c r="J39" s="50">
        <v>0</v>
      </c>
      <c r="K39" s="59">
        <v>0</v>
      </c>
      <c r="L39" s="50">
        <v>0</v>
      </c>
      <c r="M39" s="59">
        <v>0</v>
      </c>
      <c r="N39" s="50">
        <v>0</v>
      </c>
      <c r="O39" s="59">
        <v>0</v>
      </c>
      <c r="P39" s="50">
        <v>0</v>
      </c>
      <c r="Q39" s="59">
        <v>0</v>
      </c>
      <c r="R39" s="50">
        <v>0</v>
      </c>
      <c r="S39" s="59">
        <v>0</v>
      </c>
    </row>
    <row r="40" spans="1:19" x14ac:dyDescent="0.45">
      <c r="A40" s="99" t="str">
        <f>A11</f>
        <v>กรุณาเลือก</v>
      </c>
      <c r="B40" s="84">
        <f>B11</f>
        <v>0</v>
      </c>
      <c r="C40" s="84">
        <f>C11</f>
        <v>0</v>
      </c>
      <c r="D40" s="125"/>
      <c r="E40" s="131" t="s">
        <v>346</v>
      </c>
      <c r="F40" s="50">
        <v>0</v>
      </c>
      <c r="G40" s="59">
        <v>0</v>
      </c>
      <c r="H40" s="50">
        <v>0</v>
      </c>
      <c r="I40" s="59">
        <v>0</v>
      </c>
      <c r="J40" s="50">
        <v>0</v>
      </c>
      <c r="K40" s="59">
        <v>0</v>
      </c>
      <c r="L40" s="50">
        <v>0</v>
      </c>
      <c r="M40" s="59">
        <v>0</v>
      </c>
      <c r="N40" s="50">
        <v>0</v>
      </c>
      <c r="O40" s="59">
        <v>0</v>
      </c>
      <c r="P40" s="50">
        <v>0</v>
      </c>
      <c r="Q40" s="59">
        <v>0</v>
      </c>
      <c r="R40" s="50">
        <v>0</v>
      </c>
      <c r="S40" s="59">
        <v>0</v>
      </c>
    </row>
    <row r="41" spans="1:19" s="129" customFormat="1" x14ac:dyDescent="0.45">
      <c r="A41" s="128" t="str">
        <f>A11</f>
        <v>กรุณาเลือก</v>
      </c>
      <c r="B41" s="85">
        <f>B11</f>
        <v>0</v>
      </c>
      <c r="C41" s="85">
        <f>C11</f>
        <v>0</v>
      </c>
      <c r="D41" s="132"/>
      <c r="E41" s="126" t="s">
        <v>310</v>
      </c>
      <c r="F41" s="84">
        <f t="shared" ref="F41:S41" si="2">SUM(F31:F40)</f>
        <v>0</v>
      </c>
      <c r="G41" s="86">
        <f t="shared" si="2"/>
        <v>0</v>
      </c>
      <c r="H41" s="85">
        <f>SUM(H31:H40)</f>
        <v>0</v>
      </c>
      <c r="I41" s="138">
        <f>SUM(I31:I40)</f>
        <v>0</v>
      </c>
      <c r="J41" s="84">
        <f t="shared" si="2"/>
        <v>0</v>
      </c>
      <c r="K41" s="86">
        <f t="shared" si="2"/>
        <v>0</v>
      </c>
      <c r="L41" s="84">
        <f t="shared" si="2"/>
        <v>0</v>
      </c>
      <c r="M41" s="86">
        <f t="shared" si="2"/>
        <v>0</v>
      </c>
      <c r="N41" s="84">
        <f t="shared" si="2"/>
        <v>0</v>
      </c>
      <c r="O41" s="86">
        <f t="shared" si="2"/>
        <v>0</v>
      </c>
      <c r="P41" s="84">
        <f t="shared" si="2"/>
        <v>0</v>
      </c>
      <c r="Q41" s="86">
        <f t="shared" si="2"/>
        <v>0</v>
      </c>
      <c r="R41" s="84">
        <f t="shared" si="2"/>
        <v>0</v>
      </c>
      <c r="S41" s="86">
        <f t="shared" si="2"/>
        <v>0</v>
      </c>
    </row>
    <row r="42" spans="1:19" x14ac:dyDescent="0.45">
      <c r="A42" s="99" t="str">
        <f>A11</f>
        <v>กรุณาเลือก</v>
      </c>
      <c r="B42" s="84">
        <f>B11</f>
        <v>0</v>
      </c>
      <c r="C42" s="84">
        <f>C11</f>
        <v>0</v>
      </c>
      <c r="D42" s="123" t="s">
        <v>348</v>
      </c>
      <c r="E42" s="134" t="s">
        <v>340</v>
      </c>
      <c r="F42" s="51">
        <v>0</v>
      </c>
      <c r="G42" s="55">
        <v>0</v>
      </c>
      <c r="H42" s="50">
        <v>0</v>
      </c>
      <c r="I42" s="59">
        <v>0</v>
      </c>
      <c r="J42" s="51">
        <v>0</v>
      </c>
      <c r="K42" s="55">
        <v>0</v>
      </c>
      <c r="L42" s="51">
        <v>0</v>
      </c>
      <c r="M42" s="55">
        <v>0</v>
      </c>
      <c r="N42" s="51">
        <v>0</v>
      </c>
      <c r="O42" s="55">
        <v>0</v>
      </c>
      <c r="P42" s="51">
        <v>0</v>
      </c>
      <c r="Q42" s="55">
        <v>0</v>
      </c>
      <c r="R42" s="51">
        <v>0</v>
      </c>
      <c r="S42" s="55">
        <v>0</v>
      </c>
    </row>
    <row r="43" spans="1:19" x14ac:dyDescent="0.45">
      <c r="A43" s="99" t="str">
        <f>A11</f>
        <v>กรุณาเลือก</v>
      </c>
      <c r="B43" s="84">
        <f>B11</f>
        <v>0</v>
      </c>
      <c r="C43" s="84">
        <f>C11</f>
        <v>0</v>
      </c>
      <c r="D43" s="125"/>
      <c r="E43" s="131" t="s">
        <v>336</v>
      </c>
      <c r="F43" s="50">
        <v>0</v>
      </c>
      <c r="G43" s="59">
        <v>0</v>
      </c>
      <c r="H43" s="50">
        <v>0</v>
      </c>
      <c r="I43" s="59">
        <v>0</v>
      </c>
      <c r="J43" s="50">
        <v>0</v>
      </c>
      <c r="K43" s="59">
        <v>0</v>
      </c>
      <c r="L43" s="50">
        <v>0</v>
      </c>
      <c r="M43" s="59">
        <v>0</v>
      </c>
      <c r="N43" s="50">
        <v>0</v>
      </c>
      <c r="O43" s="59">
        <v>0</v>
      </c>
      <c r="P43" s="50">
        <v>0</v>
      </c>
      <c r="Q43" s="59">
        <v>0</v>
      </c>
      <c r="R43" s="50">
        <v>0</v>
      </c>
      <c r="S43" s="59">
        <v>0</v>
      </c>
    </row>
    <row r="44" spans="1:19" x14ac:dyDescent="0.45">
      <c r="A44" s="99" t="str">
        <f>A11</f>
        <v>กรุณาเลือก</v>
      </c>
      <c r="B44" s="84">
        <f>B11</f>
        <v>0</v>
      </c>
      <c r="C44" s="84">
        <f>C11</f>
        <v>0</v>
      </c>
      <c r="D44" s="125"/>
      <c r="E44" s="131" t="s">
        <v>337</v>
      </c>
      <c r="F44" s="50">
        <v>0</v>
      </c>
      <c r="G44" s="59">
        <v>0</v>
      </c>
      <c r="H44" s="50">
        <v>0</v>
      </c>
      <c r="I44" s="59">
        <v>0</v>
      </c>
      <c r="J44" s="50">
        <v>0</v>
      </c>
      <c r="K44" s="59">
        <v>0</v>
      </c>
      <c r="L44" s="50">
        <v>0</v>
      </c>
      <c r="M44" s="59">
        <v>0</v>
      </c>
      <c r="N44" s="50">
        <v>0</v>
      </c>
      <c r="O44" s="59">
        <v>0</v>
      </c>
      <c r="P44" s="50">
        <v>0</v>
      </c>
      <c r="Q44" s="59">
        <v>0</v>
      </c>
      <c r="R44" s="50">
        <v>0</v>
      </c>
      <c r="S44" s="59">
        <v>0</v>
      </c>
    </row>
    <row r="45" spans="1:19" x14ac:dyDescent="0.45">
      <c r="A45" s="99" t="str">
        <f>A11</f>
        <v>กรุณาเลือก</v>
      </c>
      <c r="B45" s="84">
        <f>B11</f>
        <v>0</v>
      </c>
      <c r="C45" s="84">
        <f>C11</f>
        <v>0</v>
      </c>
      <c r="D45" s="125"/>
      <c r="E45" s="131" t="s">
        <v>341</v>
      </c>
      <c r="F45" s="50">
        <v>0</v>
      </c>
      <c r="G45" s="59">
        <v>0</v>
      </c>
      <c r="H45" s="50">
        <v>0</v>
      </c>
      <c r="I45" s="59">
        <v>0</v>
      </c>
      <c r="J45" s="50">
        <v>0</v>
      </c>
      <c r="K45" s="59">
        <v>0</v>
      </c>
      <c r="L45" s="50">
        <v>0</v>
      </c>
      <c r="M45" s="59">
        <v>0</v>
      </c>
      <c r="N45" s="50">
        <v>0</v>
      </c>
      <c r="O45" s="59">
        <v>0</v>
      </c>
      <c r="P45" s="50">
        <v>0</v>
      </c>
      <c r="Q45" s="59">
        <v>0</v>
      </c>
      <c r="R45" s="50">
        <v>0</v>
      </c>
      <c r="S45" s="59">
        <v>0</v>
      </c>
    </row>
    <row r="46" spans="1:19" x14ac:dyDescent="0.45">
      <c r="A46" s="99" t="str">
        <f>A11</f>
        <v>กรุณาเลือก</v>
      </c>
      <c r="B46" s="84">
        <f>B11</f>
        <v>0</v>
      </c>
      <c r="C46" s="84">
        <f>C11</f>
        <v>0</v>
      </c>
      <c r="D46" s="125"/>
      <c r="E46" s="131" t="s">
        <v>342</v>
      </c>
      <c r="F46" s="50">
        <v>0</v>
      </c>
      <c r="G46" s="59">
        <v>0</v>
      </c>
      <c r="H46" s="50">
        <v>0</v>
      </c>
      <c r="I46" s="59">
        <v>0</v>
      </c>
      <c r="J46" s="50">
        <v>0</v>
      </c>
      <c r="K46" s="59">
        <v>0</v>
      </c>
      <c r="L46" s="50">
        <v>0</v>
      </c>
      <c r="M46" s="59">
        <v>0</v>
      </c>
      <c r="N46" s="50">
        <v>0</v>
      </c>
      <c r="O46" s="59">
        <v>0</v>
      </c>
      <c r="P46" s="50">
        <v>0</v>
      </c>
      <c r="Q46" s="59">
        <v>0</v>
      </c>
      <c r="R46" s="50">
        <v>0</v>
      </c>
      <c r="S46" s="59">
        <v>0</v>
      </c>
    </row>
    <row r="47" spans="1:19" x14ac:dyDescent="0.45">
      <c r="A47" s="99" t="str">
        <f>A11</f>
        <v>กรุณาเลือก</v>
      </c>
      <c r="B47" s="84">
        <f>B11</f>
        <v>0</v>
      </c>
      <c r="C47" s="84">
        <f>C11</f>
        <v>0</v>
      </c>
      <c r="D47" s="125"/>
      <c r="E47" s="131" t="s">
        <v>343</v>
      </c>
      <c r="F47" s="50">
        <v>0</v>
      </c>
      <c r="G47" s="59">
        <v>0</v>
      </c>
      <c r="H47" s="50">
        <v>0</v>
      </c>
      <c r="I47" s="59">
        <v>0</v>
      </c>
      <c r="J47" s="50">
        <v>0</v>
      </c>
      <c r="K47" s="59">
        <v>0</v>
      </c>
      <c r="L47" s="50">
        <v>0</v>
      </c>
      <c r="M47" s="59">
        <v>0</v>
      </c>
      <c r="N47" s="50">
        <v>0</v>
      </c>
      <c r="O47" s="59">
        <v>0</v>
      </c>
      <c r="P47" s="50">
        <v>0</v>
      </c>
      <c r="Q47" s="59">
        <v>0</v>
      </c>
      <c r="R47" s="50">
        <v>0</v>
      </c>
      <c r="S47" s="59">
        <v>0</v>
      </c>
    </row>
    <row r="48" spans="1:19" x14ac:dyDescent="0.45">
      <c r="A48" s="99" t="str">
        <f>A11</f>
        <v>กรุณาเลือก</v>
      </c>
      <c r="B48" s="84">
        <f>B11</f>
        <v>0</v>
      </c>
      <c r="C48" s="84">
        <f>C11</f>
        <v>0</v>
      </c>
      <c r="D48" s="125"/>
      <c r="E48" s="131" t="s">
        <v>344</v>
      </c>
      <c r="F48" s="50">
        <v>0</v>
      </c>
      <c r="G48" s="59">
        <v>0</v>
      </c>
      <c r="H48" s="50">
        <v>0</v>
      </c>
      <c r="I48" s="59">
        <v>0</v>
      </c>
      <c r="J48" s="50">
        <v>0</v>
      </c>
      <c r="K48" s="59">
        <v>0</v>
      </c>
      <c r="L48" s="50">
        <v>0</v>
      </c>
      <c r="M48" s="59">
        <v>0</v>
      </c>
      <c r="N48" s="50">
        <v>0</v>
      </c>
      <c r="O48" s="59">
        <v>0</v>
      </c>
      <c r="P48" s="50">
        <v>0</v>
      </c>
      <c r="Q48" s="59">
        <v>0</v>
      </c>
      <c r="R48" s="50">
        <v>0</v>
      </c>
      <c r="S48" s="59">
        <v>0</v>
      </c>
    </row>
    <row r="49" spans="1:19" x14ac:dyDescent="0.45">
      <c r="A49" s="99" t="str">
        <f>A11</f>
        <v>กรุณาเลือก</v>
      </c>
      <c r="B49" s="84">
        <f>B11</f>
        <v>0</v>
      </c>
      <c r="C49" s="84">
        <f>C11</f>
        <v>0</v>
      </c>
      <c r="D49" s="125"/>
      <c r="E49" s="131" t="s">
        <v>345</v>
      </c>
      <c r="F49" s="50">
        <v>0</v>
      </c>
      <c r="G49" s="59">
        <v>0</v>
      </c>
      <c r="H49" s="50">
        <v>0</v>
      </c>
      <c r="I49" s="59">
        <v>0</v>
      </c>
      <c r="J49" s="50">
        <v>0</v>
      </c>
      <c r="K49" s="59">
        <v>0</v>
      </c>
      <c r="L49" s="50">
        <v>0</v>
      </c>
      <c r="M49" s="59">
        <v>0</v>
      </c>
      <c r="N49" s="50">
        <v>0</v>
      </c>
      <c r="O49" s="59">
        <v>0</v>
      </c>
      <c r="P49" s="50">
        <v>0</v>
      </c>
      <c r="Q49" s="59">
        <v>0</v>
      </c>
      <c r="R49" s="50">
        <v>0</v>
      </c>
      <c r="S49" s="59">
        <v>0</v>
      </c>
    </row>
    <row r="50" spans="1:19" x14ac:dyDescent="0.45">
      <c r="A50" s="99" t="str">
        <f>A11</f>
        <v>กรุณาเลือก</v>
      </c>
      <c r="B50" s="84">
        <f>B11</f>
        <v>0</v>
      </c>
      <c r="C50" s="84">
        <f>C11</f>
        <v>0</v>
      </c>
      <c r="D50" s="125"/>
      <c r="E50" s="131" t="s">
        <v>319</v>
      </c>
      <c r="F50" s="50">
        <v>0</v>
      </c>
      <c r="G50" s="59">
        <v>0</v>
      </c>
      <c r="H50" s="50">
        <v>0</v>
      </c>
      <c r="I50" s="59">
        <v>0</v>
      </c>
      <c r="J50" s="50">
        <v>0</v>
      </c>
      <c r="K50" s="59">
        <v>0</v>
      </c>
      <c r="L50" s="50">
        <v>0</v>
      </c>
      <c r="M50" s="59">
        <v>0</v>
      </c>
      <c r="N50" s="50">
        <v>0</v>
      </c>
      <c r="O50" s="59">
        <v>0</v>
      </c>
      <c r="P50" s="50">
        <v>0</v>
      </c>
      <c r="Q50" s="59">
        <v>0</v>
      </c>
      <c r="R50" s="50">
        <v>0</v>
      </c>
      <c r="S50" s="59">
        <v>0</v>
      </c>
    </row>
    <row r="51" spans="1:19" x14ac:dyDescent="0.45">
      <c r="A51" s="99" t="str">
        <f>A11</f>
        <v>กรุณาเลือก</v>
      </c>
      <c r="B51" s="84">
        <f>B11</f>
        <v>0</v>
      </c>
      <c r="C51" s="84">
        <f>C11</f>
        <v>0</v>
      </c>
      <c r="D51" s="125"/>
      <c r="E51" s="131" t="s">
        <v>346</v>
      </c>
      <c r="F51" s="50">
        <v>0</v>
      </c>
      <c r="G51" s="59">
        <v>0</v>
      </c>
      <c r="H51" s="50">
        <v>0</v>
      </c>
      <c r="I51" s="59">
        <v>0</v>
      </c>
      <c r="J51" s="50">
        <v>0</v>
      </c>
      <c r="K51" s="59">
        <v>0</v>
      </c>
      <c r="L51" s="50">
        <v>0</v>
      </c>
      <c r="M51" s="59">
        <v>0</v>
      </c>
      <c r="N51" s="50">
        <v>0</v>
      </c>
      <c r="O51" s="59">
        <v>0</v>
      </c>
      <c r="P51" s="50">
        <v>0</v>
      </c>
      <c r="Q51" s="59">
        <v>0</v>
      </c>
      <c r="R51" s="50">
        <v>0</v>
      </c>
      <c r="S51" s="59">
        <v>0</v>
      </c>
    </row>
    <row r="52" spans="1:19" s="129" customFormat="1" x14ac:dyDescent="0.45">
      <c r="A52" s="128" t="str">
        <f>A11</f>
        <v>กรุณาเลือก</v>
      </c>
      <c r="B52" s="85">
        <f>B11</f>
        <v>0</v>
      </c>
      <c r="C52" s="85">
        <f>C11</f>
        <v>0</v>
      </c>
      <c r="D52" s="132"/>
      <c r="E52" s="126" t="s">
        <v>310</v>
      </c>
      <c r="F52" s="84">
        <f t="shared" ref="F52:S52" si="3">SUM(F42:F51)</f>
        <v>0</v>
      </c>
      <c r="G52" s="86">
        <f t="shared" si="3"/>
        <v>0</v>
      </c>
      <c r="H52" s="85">
        <f>SUM(H42:H51)</f>
        <v>0</v>
      </c>
      <c r="I52" s="138">
        <f>SUM(I42:I51)</f>
        <v>0</v>
      </c>
      <c r="J52" s="84">
        <f t="shared" si="3"/>
        <v>0</v>
      </c>
      <c r="K52" s="86">
        <f t="shared" si="3"/>
        <v>0</v>
      </c>
      <c r="L52" s="84">
        <f t="shared" si="3"/>
        <v>0</v>
      </c>
      <c r="M52" s="86">
        <f t="shared" si="3"/>
        <v>0</v>
      </c>
      <c r="N52" s="84">
        <f t="shared" si="3"/>
        <v>0</v>
      </c>
      <c r="O52" s="86">
        <f t="shared" si="3"/>
        <v>0</v>
      </c>
      <c r="P52" s="84">
        <f t="shared" si="3"/>
        <v>0</v>
      </c>
      <c r="Q52" s="86">
        <f t="shared" si="3"/>
        <v>0</v>
      </c>
      <c r="R52" s="84">
        <f t="shared" si="3"/>
        <v>0</v>
      </c>
      <c r="S52" s="86">
        <f t="shared" si="3"/>
        <v>0</v>
      </c>
    </row>
    <row r="53" spans="1:19" x14ac:dyDescent="0.45">
      <c r="A53" s="99" t="str">
        <f>A11</f>
        <v>กรุณาเลือก</v>
      </c>
      <c r="B53" s="84">
        <f>B11</f>
        <v>0</v>
      </c>
      <c r="C53" s="84">
        <f>C11</f>
        <v>0</v>
      </c>
      <c r="D53" s="123" t="s">
        <v>349</v>
      </c>
      <c r="E53" s="134" t="s">
        <v>340</v>
      </c>
      <c r="F53" s="80">
        <v>0</v>
      </c>
      <c r="G53" s="81">
        <v>0</v>
      </c>
      <c r="H53" s="50">
        <v>0</v>
      </c>
      <c r="I53" s="59">
        <v>0</v>
      </c>
      <c r="J53" s="80">
        <v>0</v>
      </c>
      <c r="K53" s="81">
        <v>0</v>
      </c>
      <c r="L53" s="80">
        <v>0</v>
      </c>
      <c r="M53" s="81">
        <v>0</v>
      </c>
      <c r="N53" s="80">
        <v>0</v>
      </c>
      <c r="O53" s="81">
        <v>0</v>
      </c>
      <c r="P53" s="80">
        <v>0</v>
      </c>
      <c r="Q53" s="81">
        <v>0</v>
      </c>
      <c r="R53" s="80">
        <v>0</v>
      </c>
      <c r="S53" s="81">
        <v>0</v>
      </c>
    </row>
    <row r="54" spans="1:19" x14ac:dyDescent="0.45">
      <c r="A54" s="99" t="str">
        <f>A11</f>
        <v>กรุณาเลือก</v>
      </c>
      <c r="B54" s="84">
        <f>B11</f>
        <v>0</v>
      </c>
      <c r="C54" s="84">
        <f>C11</f>
        <v>0</v>
      </c>
      <c r="D54" s="125"/>
      <c r="E54" s="131" t="s">
        <v>336</v>
      </c>
      <c r="F54" s="82">
        <v>0</v>
      </c>
      <c r="G54" s="83">
        <v>0</v>
      </c>
      <c r="H54" s="50">
        <v>0</v>
      </c>
      <c r="I54" s="59">
        <v>0</v>
      </c>
      <c r="J54" s="82">
        <v>0</v>
      </c>
      <c r="K54" s="83">
        <v>0</v>
      </c>
      <c r="L54" s="82">
        <v>0</v>
      </c>
      <c r="M54" s="83">
        <v>0</v>
      </c>
      <c r="N54" s="82">
        <v>0</v>
      </c>
      <c r="O54" s="83">
        <v>0</v>
      </c>
      <c r="P54" s="82">
        <v>0</v>
      </c>
      <c r="Q54" s="83">
        <v>0</v>
      </c>
      <c r="R54" s="82">
        <v>0</v>
      </c>
      <c r="S54" s="83">
        <v>0</v>
      </c>
    </row>
    <row r="55" spans="1:19" x14ac:dyDescent="0.45">
      <c r="A55" s="99" t="str">
        <f>A11</f>
        <v>กรุณาเลือก</v>
      </c>
      <c r="B55" s="84">
        <f>B11</f>
        <v>0</v>
      </c>
      <c r="C55" s="84">
        <f>C11</f>
        <v>0</v>
      </c>
      <c r="D55" s="125"/>
      <c r="E55" s="131" t="s">
        <v>337</v>
      </c>
      <c r="F55" s="82">
        <v>0</v>
      </c>
      <c r="G55" s="83">
        <v>0</v>
      </c>
      <c r="H55" s="50">
        <v>0</v>
      </c>
      <c r="I55" s="59">
        <v>0</v>
      </c>
      <c r="J55" s="82">
        <v>0</v>
      </c>
      <c r="K55" s="83">
        <v>0</v>
      </c>
      <c r="L55" s="82">
        <v>0</v>
      </c>
      <c r="M55" s="83">
        <v>0</v>
      </c>
      <c r="N55" s="82">
        <v>0</v>
      </c>
      <c r="O55" s="83">
        <v>0</v>
      </c>
      <c r="P55" s="82">
        <v>0</v>
      </c>
      <c r="Q55" s="83">
        <v>0</v>
      </c>
      <c r="R55" s="82">
        <v>0</v>
      </c>
      <c r="S55" s="83">
        <v>0</v>
      </c>
    </row>
    <row r="56" spans="1:19" x14ac:dyDescent="0.45">
      <c r="A56" s="99" t="str">
        <f>A11</f>
        <v>กรุณาเลือก</v>
      </c>
      <c r="B56" s="84">
        <f>B11</f>
        <v>0</v>
      </c>
      <c r="C56" s="84">
        <f>C11</f>
        <v>0</v>
      </c>
      <c r="D56" s="125"/>
      <c r="E56" s="131" t="s">
        <v>341</v>
      </c>
      <c r="F56" s="82">
        <v>0</v>
      </c>
      <c r="G56" s="83">
        <v>0</v>
      </c>
      <c r="H56" s="50">
        <v>0</v>
      </c>
      <c r="I56" s="59">
        <v>0</v>
      </c>
      <c r="J56" s="82">
        <v>0</v>
      </c>
      <c r="K56" s="83">
        <v>0</v>
      </c>
      <c r="L56" s="82">
        <v>0</v>
      </c>
      <c r="M56" s="83">
        <v>0</v>
      </c>
      <c r="N56" s="82">
        <v>0</v>
      </c>
      <c r="O56" s="83">
        <v>0</v>
      </c>
      <c r="P56" s="82">
        <v>0</v>
      </c>
      <c r="Q56" s="83">
        <v>0</v>
      </c>
      <c r="R56" s="82">
        <v>0</v>
      </c>
      <c r="S56" s="83">
        <v>0</v>
      </c>
    </row>
    <row r="57" spans="1:19" x14ac:dyDescent="0.45">
      <c r="A57" s="99" t="str">
        <f>A11</f>
        <v>กรุณาเลือก</v>
      </c>
      <c r="B57" s="84">
        <f>B11</f>
        <v>0</v>
      </c>
      <c r="C57" s="84">
        <f>C11</f>
        <v>0</v>
      </c>
      <c r="D57" s="125"/>
      <c r="E57" s="131" t="s">
        <v>342</v>
      </c>
      <c r="F57" s="82">
        <v>0</v>
      </c>
      <c r="G57" s="83">
        <v>0</v>
      </c>
      <c r="H57" s="50">
        <v>0</v>
      </c>
      <c r="I57" s="59">
        <v>0</v>
      </c>
      <c r="J57" s="82">
        <v>0</v>
      </c>
      <c r="K57" s="83">
        <v>0</v>
      </c>
      <c r="L57" s="82">
        <v>0</v>
      </c>
      <c r="M57" s="83">
        <v>0</v>
      </c>
      <c r="N57" s="82">
        <v>0</v>
      </c>
      <c r="O57" s="83">
        <v>0</v>
      </c>
      <c r="P57" s="82">
        <v>0</v>
      </c>
      <c r="Q57" s="83">
        <v>0</v>
      </c>
      <c r="R57" s="82">
        <v>0</v>
      </c>
      <c r="S57" s="83">
        <v>0</v>
      </c>
    </row>
    <row r="58" spans="1:19" x14ac:dyDescent="0.45">
      <c r="A58" s="99" t="str">
        <f>A11</f>
        <v>กรุณาเลือก</v>
      </c>
      <c r="B58" s="84">
        <f>B11</f>
        <v>0</v>
      </c>
      <c r="C58" s="84">
        <f>C11</f>
        <v>0</v>
      </c>
      <c r="D58" s="125"/>
      <c r="E58" s="131" t="s">
        <v>343</v>
      </c>
      <c r="F58" s="82">
        <v>0</v>
      </c>
      <c r="G58" s="83">
        <v>0</v>
      </c>
      <c r="H58" s="50">
        <v>0</v>
      </c>
      <c r="I58" s="59">
        <v>0</v>
      </c>
      <c r="J58" s="82">
        <v>0</v>
      </c>
      <c r="K58" s="83">
        <v>0</v>
      </c>
      <c r="L58" s="82">
        <v>0</v>
      </c>
      <c r="M58" s="83">
        <v>0</v>
      </c>
      <c r="N58" s="82">
        <v>0</v>
      </c>
      <c r="O58" s="83">
        <v>0</v>
      </c>
      <c r="P58" s="82">
        <v>0</v>
      </c>
      <c r="Q58" s="83">
        <v>0</v>
      </c>
      <c r="R58" s="82">
        <v>0</v>
      </c>
      <c r="S58" s="83">
        <v>0</v>
      </c>
    </row>
    <row r="59" spans="1:19" x14ac:dyDescent="0.45">
      <c r="A59" s="99" t="str">
        <f>A11</f>
        <v>กรุณาเลือก</v>
      </c>
      <c r="B59" s="84">
        <f>B11</f>
        <v>0</v>
      </c>
      <c r="C59" s="84">
        <f>C11</f>
        <v>0</v>
      </c>
      <c r="D59" s="125"/>
      <c r="E59" s="131" t="s">
        <v>344</v>
      </c>
      <c r="F59" s="82">
        <v>0</v>
      </c>
      <c r="G59" s="83">
        <v>0</v>
      </c>
      <c r="H59" s="50">
        <v>0</v>
      </c>
      <c r="I59" s="59">
        <v>0</v>
      </c>
      <c r="J59" s="82">
        <v>0</v>
      </c>
      <c r="K59" s="83">
        <v>0</v>
      </c>
      <c r="L59" s="82">
        <v>0</v>
      </c>
      <c r="M59" s="83">
        <v>0</v>
      </c>
      <c r="N59" s="82">
        <v>0</v>
      </c>
      <c r="O59" s="83">
        <v>0</v>
      </c>
      <c r="P59" s="82">
        <v>0</v>
      </c>
      <c r="Q59" s="83">
        <v>0</v>
      </c>
      <c r="R59" s="82">
        <v>0</v>
      </c>
      <c r="S59" s="83">
        <v>0</v>
      </c>
    </row>
    <row r="60" spans="1:19" x14ac:dyDescent="0.45">
      <c r="A60" s="99" t="str">
        <f>A11</f>
        <v>กรุณาเลือก</v>
      </c>
      <c r="B60" s="84">
        <f>B11</f>
        <v>0</v>
      </c>
      <c r="C60" s="84">
        <f>C11</f>
        <v>0</v>
      </c>
      <c r="D60" s="125"/>
      <c r="E60" s="131" t="s">
        <v>345</v>
      </c>
      <c r="F60" s="82">
        <v>0</v>
      </c>
      <c r="G60" s="83">
        <v>0</v>
      </c>
      <c r="H60" s="50">
        <v>0</v>
      </c>
      <c r="I60" s="59">
        <v>0</v>
      </c>
      <c r="J60" s="82">
        <v>0</v>
      </c>
      <c r="K60" s="83">
        <v>0</v>
      </c>
      <c r="L60" s="82">
        <v>0</v>
      </c>
      <c r="M60" s="83">
        <v>0</v>
      </c>
      <c r="N60" s="82">
        <v>0</v>
      </c>
      <c r="O60" s="83">
        <v>0</v>
      </c>
      <c r="P60" s="82">
        <v>0</v>
      </c>
      <c r="Q60" s="83">
        <v>0</v>
      </c>
      <c r="R60" s="82">
        <v>0</v>
      </c>
      <c r="S60" s="83">
        <v>0</v>
      </c>
    </row>
    <row r="61" spans="1:19" x14ac:dyDescent="0.45">
      <c r="A61" s="99" t="str">
        <f>A11</f>
        <v>กรุณาเลือก</v>
      </c>
      <c r="B61" s="84">
        <f>B11</f>
        <v>0</v>
      </c>
      <c r="C61" s="84">
        <f>C11</f>
        <v>0</v>
      </c>
      <c r="D61" s="125"/>
      <c r="E61" s="131" t="s">
        <v>319</v>
      </c>
      <c r="F61" s="82">
        <v>0</v>
      </c>
      <c r="G61" s="83">
        <v>0</v>
      </c>
      <c r="H61" s="50">
        <v>0</v>
      </c>
      <c r="I61" s="59">
        <v>0</v>
      </c>
      <c r="J61" s="82">
        <v>0</v>
      </c>
      <c r="K61" s="83">
        <v>0</v>
      </c>
      <c r="L61" s="82">
        <v>0</v>
      </c>
      <c r="M61" s="83">
        <v>0</v>
      </c>
      <c r="N61" s="82">
        <v>0</v>
      </c>
      <c r="O61" s="83">
        <v>0</v>
      </c>
      <c r="P61" s="82">
        <v>0</v>
      </c>
      <c r="Q61" s="83">
        <v>0</v>
      </c>
      <c r="R61" s="82">
        <v>0</v>
      </c>
      <c r="S61" s="83">
        <v>0</v>
      </c>
    </row>
    <row r="62" spans="1:19" x14ac:dyDescent="0.45">
      <c r="A62" s="99" t="str">
        <f>A11</f>
        <v>กรุณาเลือก</v>
      </c>
      <c r="B62" s="84">
        <f>B11</f>
        <v>0</v>
      </c>
      <c r="C62" s="84">
        <f>C11</f>
        <v>0</v>
      </c>
      <c r="D62" s="125"/>
      <c r="E62" s="131" t="s">
        <v>320</v>
      </c>
      <c r="F62" s="82">
        <v>0</v>
      </c>
      <c r="G62" s="83">
        <v>0</v>
      </c>
      <c r="H62" s="50">
        <v>0</v>
      </c>
      <c r="I62" s="59">
        <v>0</v>
      </c>
      <c r="J62" s="82">
        <v>0</v>
      </c>
      <c r="K62" s="83">
        <v>0</v>
      </c>
      <c r="L62" s="82">
        <v>0</v>
      </c>
      <c r="M62" s="83">
        <v>0</v>
      </c>
      <c r="N62" s="82">
        <v>0</v>
      </c>
      <c r="O62" s="83">
        <v>0</v>
      </c>
      <c r="P62" s="82">
        <v>0</v>
      </c>
      <c r="Q62" s="83">
        <v>0</v>
      </c>
      <c r="R62" s="82">
        <v>0</v>
      </c>
      <c r="S62" s="83">
        <v>0</v>
      </c>
    </row>
    <row r="63" spans="1:19" x14ac:dyDescent="0.45">
      <c r="A63" s="99" t="str">
        <f>A11</f>
        <v>กรุณาเลือก</v>
      </c>
      <c r="B63" s="84">
        <f>B11</f>
        <v>0</v>
      </c>
      <c r="C63" s="84">
        <f>C11</f>
        <v>0</v>
      </c>
      <c r="D63" s="125"/>
      <c r="E63" s="135" t="s">
        <v>321</v>
      </c>
      <c r="F63" s="82">
        <v>0</v>
      </c>
      <c r="G63" s="83">
        <v>0</v>
      </c>
      <c r="H63" s="50">
        <v>0</v>
      </c>
      <c r="I63" s="59">
        <v>0</v>
      </c>
      <c r="J63" s="82">
        <v>0</v>
      </c>
      <c r="K63" s="83">
        <v>0</v>
      </c>
      <c r="L63" s="82">
        <v>0</v>
      </c>
      <c r="M63" s="83">
        <v>0</v>
      </c>
      <c r="N63" s="82">
        <v>0</v>
      </c>
      <c r="O63" s="83">
        <v>0</v>
      </c>
      <c r="P63" s="82">
        <v>0</v>
      </c>
      <c r="Q63" s="83">
        <v>0</v>
      </c>
      <c r="R63" s="82">
        <v>0</v>
      </c>
      <c r="S63" s="83">
        <v>0</v>
      </c>
    </row>
    <row r="64" spans="1:19" s="129" customFormat="1" x14ac:dyDescent="0.45">
      <c r="A64" s="128" t="str">
        <f>A11</f>
        <v>กรุณาเลือก</v>
      </c>
      <c r="B64" s="85">
        <f>B11</f>
        <v>0</v>
      </c>
      <c r="C64" s="85">
        <f>C11</f>
        <v>0</v>
      </c>
      <c r="D64" s="132"/>
      <c r="E64" s="126" t="s">
        <v>310</v>
      </c>
      <c r="F64" s="136">
        <f t="shared" ref="F64:S64" si="4">SUM(F53:F63)</f>
        <v>0</v>
      </c>
      <c r="G64" s="137">
        <f t="shared" si="4"/>
        <v>0</v>
      </c>
      <c r="H64" s="85">
        <f>SUM(H53:H63)</f>
        <v>0</v>
      </c>
      <c r="I64" s="138">
        <f>SUM(I53:I63)</f>
        <v>0</v>
      </c>
      <c r="J64" s="136">
        <f t="shared" si="4"/>
        <v>0</v>
      </c>
      <c r="K64" s="137">
        <f t="shared" si="4"/>
        <v>0</v>
      </c>
      <c r="L64" s="136">
        <f t="shared" si="4"/>
        <v>0</v>
      </c>
      <c r="M64" s="137">
        <f t="shared" si="4"/>
        <v>0</v>
      </c>
      <c r="N64" s="136">
        <f t="shared" si="4"/>
        <v>0</v>
      </c>
      <c r="O64" s="137">
        <f t="shared" si="4"/>
        <v>0</v>
      </c>
      <c r="P64" s="136">
        <f t="shared" si="4"/>
        <v>0</v>
      </c>
      <c r="Q64" s="137">
        <f t="shared" si="4"/>
        <v>0</v>
      </c>
      <c r="R64" s="136">
        <f t="shared" si="4"/>
        <v>0</v>
      </c>
      <c r="S64" s="137">
        <f t="shared" si="4"/>
        <v>0</v>
      </c>
    </row>
    <row r="65" spans="1:19" x14ac:dyDescent="0.45">
      <c r="A65" s="99" t="str">
        <f>A11</f>
        <v>กรุณาเลือก</v>
      </c>
      <c r="B65" s="84">
        <f>B11</f>
        <v>0</v>
      </c>
      <c r="C65" s="84">
        <f>C11</f>
        <v>0</v>
      </c>
      <c r="D65" s="123" t="s">
        <v>350</v>
      </c>
      <c r="E65" s="134" t="s">
        <v>340</v>
      </c>
      <c r="F65" s="51">
        <v>0</v>
      </c>
      <c r="G65" s="55">
        <v>0</v>
      </c>
      <c r="H65" s="50">
        <v>0</v>
      </c>
      <c r="I65" s="59">
        <v>0</v>
      </c>
      <c r="J65" s="51">
        <v>0</v>
      </c>
      <c r="K65" s="55">
        <v>0</v>
      </c>
      <c r="L65" s="51">
        <v>0</v>
      </c>
      <c r="M65" s="55">
        <v>0</v>
      </c>
      <c r="N65" s="51">
        <v>0</v>
      </c>
      <c r="O65" s="55">
        <v>0</v>
      </c>
      <c r="P65" s="51">
        <v>0</v>
      </c>
      <c r="Q65" s="55">
        <v>0</v>
      </c>
      <c r="R65" s="51">
        <v>0</v>
      </c>
      <c r="S65" s="55">
        <v>0</v>
      </c>
    </row>
    <row r="66" spans="1:19" x14ac:dyDescent="0.45">
      <c r="A66" s="99" t="str">
        <f>A11</f>
        <v>กรุณาเลือก</v>
      </c>
      <c r="B66" s="84">
        <f>B11</f>
        <v>0</v>
      </c>
      <c r="C66" s="84">
        <f>C11</f>
        <v>0</v>
      </c>
      <c r="D66" s="125"/>
      <c r="E66" s="131" t="s">
        <v>336</v>
      </c>
      <c r="F66" s="50">
        <v>0</v>
      </c>
      <c r="G66" s="59">
        <v>0</v>
      </c>
      <c r="H66" s="50">
        <v>0</v>
      </c>
      <c r="I66" s="59">
        <v>0</v>
      </c>
      <c r="J66" s="50">
        <v>0</v>
      </c>
      <c r="K66" s="59">
        <v>0</v>
      </c>
      <c r="L66" s="50">
        <v>0</v>
      </c>
      <c r="M66" s="59">
        <v>0</v>
      </c>
      <c r="N66" s="50">
        <v>0</v>
      </c>
      <c r="O66" s="59">
        <v>0</v>
      </c>
      <c r="P66" s="50">
        <v>0</v>
      </c>
      <c r="Q66" s="59">
        <v>0</v>
      </c>
      <c r="R66" s="50">
        <v>0</v>
      </c>
      <c r="S66" s="59">
        <v>0</v>
      </c>
    </row>
    <row r="67" spans="1:19" x14ac:dyDescent="0.45">
      <c r="A67" s="99" t="str">
        <f>A11</f>
        <v>กรุณาเลือก</v>
      </c>
      <c r="B67" s="84">
        <f>B11</f>
        <v>0</v>
      </c>
      <c r="C67" s="84">
        <f>C11</f>
        <v>0</v>
      </c>
      <c r="D67" s="125"/>
      <c r="E67" s="131" t="s">
        <v>337</v>
      </c>
      <c r="F67" s="50">
        <v>0</v>
      </c>
      <c r="G67" s="59">
        <v>0</v>
      </c>
      <c r="H67" s="50">
        <v>0</v>
      </c>
      <c r="I67" s="59">
        <v>0</v>
      </c>
      <c r="J67" s="50">
        <v>0</v>
      </c>
      <c r="K67" s="59">
        <v>0</v>
      </c>
      <c r="L67" s="50">
        <v>0</v>
      </c>
      <c r="M67" s="59">
        <v>0</v>
      </c>
      <c r="N67" s="50">
        <v>0</v>
      </c>
      <c r="O67" s="59">
        <v>0</v>
      </c>
      <c r="P67" s="50">
        <v>0</v>
      </c>
      <c r="Q67" s="59">
        <v>0</v>
      </c>
      <c r="R67" s="50">
        <v>0</v>
      </c>
      <c r="S67" s="59">
        <v>0</v>
      </c>
    </row>
    <row r="68" spans="1:19" x14ac:dyDescent="0.45">
      <c r="A68" s="99" t="str">
        <f>A11</f>
        <v>กรุณาเลือก</v>
      </c>
      <c r="B68" s="84">
        <f>B11</f>
        <v>0</v>
      </c>
      <c r="C68" s="84">
        <f>C11</f>
        <v>0</v>
      </c>
      <c r="D68" s="125"/>
      <c r="E68" s="131" t="s">
        <v>341</v>
      </c>
      <c r="F68" s="50">
        <v>0</v>
      </c>
      <c r="G68" s="59">
        <v>0</v>
      </c>
      <c r="H68" s="50">
        <v>0</v>
      </c>
      <c r="I68" s="59">
        <v>0</v>
      </c>
      <c r="J68" s="50">
        <v>0</v>
      </c>
      <c r="K68" s="59">
        <v>0</v>
      </c>
      <c r="L68" s="50">
        <v>0</v>
      </c>
      <c r="M68" s="59">
        <v>0</v>
      </c>
      <c r="N68" s="50">
        <v>0</v>
      </c>
      <c r="O68" s="59">
        <v>0</v>
      </c>
      <c r="P68" s="50">
        <v>0</v>
      </c>
      <c r="Q68" s="59">
        <v>0</v>
      </c>
      <c r="R68" s="50">
        <v>0</v>
      </c>
      <c r="S68" s="59">
        <v>0</v>
      </c>
    </row>
    <row r="69" spans="1:19" x14ac:dyDescent="0.45">
      <c r="A69" s="99" t="str">
        <f>A11</f>
        <v>กรุณาเลือก</v>
      </c>
      <c r="B69" s="84">
        <f>B11</f>
        <v>0</v>
      </c>
      <c r="C69" s="84">
        <f>C11</f>
        <v>0</v>
      </c>
      <c r="D69" s="125"/>
      <c r="E69" s="131" t="s">
        <v>342</v>
      </c>
      <c r="F69" s="50">
        <v>0</v>
      </c>
      <c r="G69" s="59">
        <v>0</v>
      </c>
      <c r="H69" s="50">
        <v>0</v>
      </c>
      <c r="I69" s="59">
        <v>0</v>
      </c>
      <c r="J69" s="50">
        <v>0</v>
      </c>
      <c r="K69" s="59">
        <v>0</v>
      </c>
      <c r="L69" s="50">
        <v>0</v>
      </c>
      <c r="M69" s="59">
        <v>0</v>
      </c>
      <c r="N69" s="50">
        <v>0</v>
      </c>
      <c r="O69" s="59">
        <v>0</v>
      </c>
      <c r="P69" s="50">
        <v>0</v>
      </c>
      <c r="Q69" s="59">
        <v>0</v>
      </c>
      <c r="R69" s="50">
        <v>0</v>
      </c>
      <c r="S69" s="59">
        <v>0</v>
      </c>
    </row>
    <row r="70" spans="1:19" x14ac:dyDescent="0.45">
      <c r="A70" s="99" t="str">
        <f>A11</f>
        <v>กรุณาเลือก</v>
      </c>
      <c r="B70" s="84">
        <f>B11</f>
        <v>0</v>
      </c>
      <c r="C70" s="84">
        <f>C11</f>
        <v>0</v>
      </c>
      <c r="D70" s="125"/>
      <c r="E70" s="131" t="s">
        <v>343</v>
      </c>
      <c r="F70" s="50">
        <v>0</v>
      </c>
      <c r="G70" s="59">
        <v>0</v>
      </c>
      <c r="H70" s="50">
        <v>0</v>
      </c>
      <c r="I70" s="59">
        <v>0</v>
      </c>
      <c r="J70" s="50">
        <v>0</v>
      </c>
      <c r="K70" s="59">
        <v>0</v>
      </c>
      <c r="L70" s="50">
        <v>0</v>
      </c>
      <c r="M70" s="59">
        <v>0</v>
      </c>
      <c r="N70" s="50">
        <v>0</v>
      </c>
      <c r="O70" s="59">
        <v>0</v>
      </c>
      <c r="P70" s="50">
        <v>0</v>
      </c>
      <c r="Q70" s="59">
        <v>0</v>
      </c>
      <c r="R70" s="50">
        <v>0</v>
      </c>
      <c r="S70" s="59">
        <v>0</v>
      </c>
    </row>
    <row r="71" spans="1:19" x14ac:dyDescent="0.45">
      <c r="A71" s="99" t="str">
        <f>A11</f>
        <v>กรุณาเลือก</v>
      </c>
      <c r="B71" s="84">
        <f>B11</f>
        <v>0</v>
      </c>
      <c r="C71" s="84">
        <f>C11</f>
        <v>0</v>
      </c>
      <c r="D71" s="125"/>
      <c r="E71" s="131" t="s">
        <v>344</v>
      </c>
      <c r="F71" s="50">
        <v>0</v>
      </c>
      <c r="G71" s="59">
        <v>0</v>
      </c>
      <c r="H71" s="50">
        <v>0</v>
      </c>
      <c r="I71" s="59">
        <v>0</v>
      </c>
      <c r="J71" s="50">
        <v>0</v>
      </c>
      <c r="K71" s="59">
        <v>0</v>
      </c>
      <c r="L71" s="50">
        <v>0</v>
      </c>
      <c r="M71" s="59">
        <v>0</v>
      </c>
      <c r="N71" s="50">
        <v>0</v>
      </c>
      <c r="O71" s="59">
        <v>0</v>
      </c>
      <c r="P71" s="50">
        <v>0</v>
      </c>
      <c r="Q71" s="59">
        <v>0</v>
      </c>
      <c r="R71" s="50">
        <v>0</v>
      </c>
      <c r="S71" s="59">
        <v>0</v>
      </c>
    </row>
    <row r="72" spans="1:19" x14ac:dyDescent="0.45">
      <c r="A72" s="99" t="str">
        <f>A11</f>
        <v>กรุณาเลือก</v>
      </c>
      <c r="B72" s="84">
        <f>B11</f>
        <v>0</v>
      </c>
      <c r="C72" s="84">
        <f>C11</f>
        <v>0</v>
      </c>
      <c r="D72" s="125"/>
      <c r="E72" s="131" t="s">
        <v>345</v>
      </c>
      <c r="F72" s="50">
        <v>0</v>
      </c>
      <c r="G72" s="59">
        <v>0</v>
      </c>
      <c r="H72" s="50">
        <v>0</v>
      </c>
      <c r="I72" s="59">
        <v>0</v>
      </c>
      <c r="J72" s="50">
        <v>0</v>
      </c>
      <c r="K72" s="59">
        <v>0</v>
      </c>
      <c r="L72" s="50">
        <v>0</v>
      </c>
      <c r="M72" s="59">
        <v>0</v>
      </c>
      <c r="N72" s="50">
        <v>0</v>
      </c>
      <c r="O72" s="59">
        <v>0</v>
      </c>
      <c r="P72" s="50">
        <v>0</v>
      </c>
      <c r="Q72" s="59">
        <v>0</v>
      </c>
      <c r="R72" s="50">
        <v>0</v>
      </c>
      <c r="S72" s="59">
        <v>0</v>
      </c>
    </row>
    <row r="73" spans="1:19" x14ac:dyDescent="0.45">
      <c r="A73" s="99" t="str">
        <f>A11</f>
        <v>กรุณาเลือก</v>
      </c>
      <c r="B73" s="84">
        <f>B11</f>
        <v>0</v>
      </c>
      <c r="C73" s="84">
        <f>C11</f>
        <v>0</v>
      </c>
      <c r="D73" s="125"/>
      <c r="E73" s="131" t="s">
        <v>319</v>
      </c>
      <c r="F73" s="50">
        <v>0</v>
      </c>
      <c r="G73" s="59">
        <v>0</v>
      </c>
      <c r="H73" s="50">
        <v>0</v>
      </c>
      <c r="I73" s="59">
        <v>0</v>
      </c>
      <c r="J73" s="50">
        <v>0</v>
      </c>
      <c r="K73" s="59">
        <v>0</v>
      </c>
      <c r="L73" s="50">
        <v>0</v>
      </c>
      <c r="M73" s="59">
        <v>0</v>
      </c>
      <c r="N73" s="50">
        <v>0</v>
      </c>
      <c r="O73" s="59">
        <v>0</v>
      </c>
      <c r="P73" s="50">
        <v>0</v>
      </c>
      <c r="Q73" s="59">
        <v>0</v>
      </c>
      <c r="R73" s="50">
        <v>0</v>
      </c>
      <c r="S73" s="59">
        <v>0</v>
      </c>
    </row>
    <row r="74" spans="1:19" x14ac:dyDescent="0.45">
      <c r="A74" s="99" t="str">
        <f>A11</f>
        <v>กรุณาเลือก</v>
      </c>
      <c r="B74" s="84">
        <f>B11</f>
        <v>0</v>
      </c>
      <c r="C74" s="84">
        <f>C11</f>
        <v>0</v>
      </c>
      <c r="D74" s="125"/>
      <c r="E74" s="131" t="s">
        <v>320</v>
      </c>
      <c r="F74" s="50">
        <v>0</v>
      </c>
      <c r="G74" s="59">
        <v>0</v>
      </c>
      <c r="H74" s="50">
        <v>0</v>
      </c>
      <c r="I74" s="59">
        <v>0</v>
      </c>
      <c r="J74" s="50">
        <v>0</v>
      </c>
      <c r="K74" s="59">
        <v>0</v>
      </c>
      <c r="L74" s="50">
        <v>0</v>
      </c>
      <c r="M74" s="59">
        <v>0</v>
      </c>
      <c r="N74" s="50">
        <v>0</v>
      </c>
      <c r="O74" s="59">
        <v>0</v>
      </c>
      <c r="P74" s="50">
        <v>0</v>
      </c>
      <c r="Q74" s="59">
        <v>0</v>
      </c>
      <c r="R74" s="50">
        <v>0</v>
      </c>
      <c r="S74" s="59">
        <v>0</v>
      </c>
    </row>
    <row r="75" spans="1:19" x14ac:dyDescent="0.45">
      <c r="A75" s="99" t="str">
        <f>A11</f>
        <v>กรุณาเลือก</v>
      </c>
      <c r="B75" s="84">
        <f>B11</f>
        <v>0</v>
      </c>
      <c r="C75" s="84">
        <f>C11</f>
        <v>0</v>
      </c>
      <c r="D75" s="125"/>
      <c r="E75" s="135" t="s">
        <v>321</v>
      </c>
      <c r="F75" s="50">
        <v>0</v>
      </c>
      <c r="G75" s="59">
        <v>0</v>
      </c>
      <c r="H75" s="50">
        <v>0</v>
      </c>
      <c r="I75" s="59">
        <v>0</v>
      </c>
      <c r="J75" s="50">
        <v>0</v>
      </c>
      <c r="K75" s="59">
        <v>0</v>
      </c>
      <c r="L75" s="50">
        <v>0</v>
      </c>
      <c r="M75" s="59">
        <v>0</v>
      </c>
      <c r="N75" s="50">
        <v>0</v>
      </c>
      <c r="O75" s="59">
        <v>0</v>
      </c>
      <c r="P75" s="50">
        <v>0</v>
      </c>
      <c r="Q75" s="59">
        <v>0</v>
      </c>
      <c r="R75" s="50">
        <v>0</v>
      </c>
      <c r="S75" s="59">
        <v>0</v>
      </c>
    </row>
    <row r="76" spans="1:19" s="129" customFormat="1" x14ac:dyDescent="0.45">
      <c r="A76" s="128" t="str">
        <f>A11</f>
        <v>กรุณาเลือก</v>
      </c>
      <c r="B76" s="85">
        <f>B11</f>
        <v>0</v>
      </c>
      <c r="C76" s="85">
        <f>C11</f>
        <v>0</v>
      </c>
      <c r="D76" s="132"/>
      <c r="E76" s="126" t="s">
        <v>310</v>
      </c>
      <c r="F76" s="85">
        <f t="shared" ref="F76:S76" si="5">SUM(F65:F75)</f>
        <v>0</v>
      </c>
      <c r="G76" s="138">
        <f t="shared" si="5"/>
        <v>0</v>
      </c>
      <c r="H76" s="85">
        <f>SUM(H65:H75)</f>
        <v>0</v>
      </c>
      <c r="I76" s="138">
        <f>SUM(I65:I75)</f>
        <v>0</v>
      </c>
      <c r="J76" s="85">
        <f t="shared" si="5"/>
        <v>0</v>
      </c>
      <c r="K76" s="138">
        <f t="shared" si="5"/>
        <v>0</v>
      </c>
      <c r="L76" s="85">
        <f t="shared" si="5"/>
        <v>0</v>
      </c>
      <c r="M76" s="138">
        <f t="shared" si="5"/>
        <v>0</v>
      </c>
      <c r="N76" s="85">
        <f t="shared" si="5"/>
        <v>0</v>
      </c>
      <c r="O76" s="138">
        <f t="shared" si="5"/>
        <v>0</v>
      </c>
      <c r="P76" s="85">
        <f t="shared" si="5"/>
        <v>0</v>
      </c>
      <c r="Q76" s="138">
        <f t="shared" si="5"/>
        <v>0</v>
      </c>
      <c r="R76" s="85">
        <f t="shared" si="5"/>
        <v>0</v>
      </c>
      <c r="S76" s="138">
        <f t="shared" si="5"/>
        <v>0</v>
      </c>
    </row>
    <row r="77" spans="1:19" x14ac:dyDescent="0.45">
      <c r="A77" s="99" t="str">
        <f>A11</f>
        <v>กรุณาเลือก</v>
      </c>
      <c r="B77" s="84">
        <f>B11</f>
        <v>0</v>
      </c>
      <c r="C77" s="84">
        <f>C11</f>
        <v>0</v>
      </c>
      <c r="D77" s="123" t="s">
        <v>351</v>
      </c>
      <c r="E77" s="139" t="s">
        <v>340</v>
      </c>
      <c r="F77" s="50">
        <v>0</v>
      </c>
      <c r="G77" s="59">
        <v>0</v>
      </c>
      <c r="H77" s="50">
        <v>0</v>
      </c>
      <c r="I77" s="59">
        <v>0</v>
      </c>
      <c r="J77" s="50">
        <v>0</v>
      </c>
      <c r="K77" s="59">
        <v>0</v>
      </c>
      <c r="L77" s="50">
        <v>0</v>
      </c>
      <c r="M77" s="59">
        <v>0</v>
      </c>
      <c r="N77" s="50">
        <v>0</v>
      </c>
      <c r="O77" s="59">
        <v>0</v>
      </c>
      <c r="P77" s="50">
        <v>0</v>
      </c>
      <c r="Q77" s="59">
        <v>0</v>
      </c>
      <c r="R77" s="57">
        <v>0</v>
      </c>
      <c r="S77" s="59">
        <v>0</v>
      </c>
    </row>
    <row r="78" spans="1:19" x14ac:dyDescent="0.45">
      <c r="A78" s="99" t="str">
        <f>A11</f>
        <v>กรุณาเลือก</v>
      </c>
      <c r="B78" s="84">
        <f>B11</f>
        <v>0</v>
      </c>
      <c r="C78" s="84">
        <f>C11</f>
        <v>0</v>
      </c>
      <c r="D78" s="125"/>
      <c r="E78" s="100" t="s">
        <v>336</v>
      </c>
      <c r="F78" s="50">
        <v>0</v>
      </c>
      <c r="G78" s="59">
        <v>0</v>
      </c>
      <c r="H78" s="50">
        <v>0</v>
      </c>
      <c r="I78" s="59">
        <v>0</v>
      </c>
      <c r="J78" s="50">
        <v>0</v>
      </c>
      <c r="K78" s="59">
        <v>0</v>
      </c>
      <c r="L78" s="50">
        <v>0</v>
      </c>
      <c r="M78" s="59">
        <v>0</v>
      </c>
      <c r="N78" s="50">
        <v>0</v>
      </c>
      <c r="O78" s="59">
        <v>0</v>
      </c>
      <c r="P78" s="50">
        <v>0</v>
      </c>
      <c r="Q78" s="59">
        <v>0</v>
      </c>
      <c r="R78" s="57">
        <v>0</v>
      </c>
      <c r="S78" s="59">
        <v>0</v>
      </c>
    </row>
    <row r="79" spans="1:19" x14ac:dyDescent="0.45">
      <c r="A79" s="99" t="str">
        <f>A11</f>
        <v>กรุณาเลือก</v>
      </c>
      <c r="B79" s="84">
        <f>B11</f>
        <v>0</v>
      </c>
      <c r="C79" s="84">
        <f>C11</f>
        <v>0</v>
      </c>
      <c r="D79" s="125"/>
      <c r="E79" s="100" t="s">
        <v>337</v>
      </c>
      <c r="F79" s="50">
        <v>0</v>
      </c>
      <c r="G79" s="59">
        <v>0</v>
      </c>
      <c r="H79" s="50">
        <v>0</v>
      </c>
      <c r="I79" s="59">
        <v>0</v>
      </c>
      <c r="J79" s="50">
        <v>0</v>
      </c>
      <c r="K79" s="59">
        <v>0</v>
      </c>
      <c r="L79" s="50">
        <v>0</v>
      </c>
      <c r="M79" s="59">
        <v>0</v>
      </c>
      <c r="N79" s="50">
        <v>0</v>
      </c>
      <c r="O79" s="59">
        <v>0</v>
      </c>
      <c r="P79" s="50">
        <v>0</v>
      </c>
      <c r="Q79" s="59">
        <v>0</v>
      </c>
      <c r="R79" s="57">
        <v>0</v>
      </c>
      <c r="S79" s="59">
        <v>0</v>
      </c>
    </row>
    <row r="80" spans="1:19" x14ac:dyDescent="0.45">
      <c r="A80" s="99" t="str">
        <f>A11</f>
        <v>กรุณาเลือก</v>
      </c>
      <c r="B80" s="84">
        <f>B11</f>
        <v>0</v>
      </c>
      <c r="C80" s="84">
        <f>C11</f>
        <v>0</v>
      </c>
      <c r="D80" s="125"/>
      <c r="E80" s="100" t="s">
        <v>341</v>
      </c>
      <c r="F80" s="50">
        <v>0</v>
      </c>
      <c r="G80" s="59">
        <v>0</v>
      </c>
      <c r="H80" s="50">
        <v>0</v>
      </c>
      <c r="I80" s="59">
        <v>0</v>
      </c>
      <c r="J80" s="50">
        <v>0</v>
      </c>
      <c r="K80" s="59">
        <v>0</v>
      </c>
      <c r="L80" s="50">
        <v>0</v>
      </c>
      <c r="M80" s="59">
        <v>0</v>
      </c>
      <c r="N80" s="50">
        <v>0</v>
      </c>
      <c r="O80" s="59">
        <v>0</v>
      </c>
      <c r="P80" s="50">
        <v>0</v>
      </c>
      <c r="Q80" s="59">
        <v>0</v>
      </c>
      <c r="R80" s="57">
        <v>0</v>
      </c>
      <c r="S80" s="59">
        <v>0</v>
      </c>
    </row>
    <row r="81" spans="1:19" x14ac:dyDescent="0.45">
      <c r="A81" s="99" t="str">
        <f>A11</f>
        <v>กรุณาเลือก</v>
      </c>
      <c r="B81" s="84">
        <f>B11</f>
        <v>0</v>
      </c>
      <c r="C81" s="84">
        <f>C11</f>
        <v>0</v>
      </c>
      <c r="D81" s="125"/>
      <c r="E81" s="100" t="s">
        <v>342</v>
      </c>
      <c r="F81" s="50">
        <v>0</v>
      </c>
      <c r="G81" s="59">
        <v>0</v>
      </c>
      <c r="H81" s="50">
        <v>0</v>
      </c>
      <c r="I81" s="59">
        <v>0</v>
      </c>
      <c r="J81" s="50">
        <v>0</v>
      </c>
      <c r="K81" s="59">
        <v>0</v>
      </c>
      <c r="L81" s="50">
        <v>0</v>
      </c>
      <c r="M81" s="59">
        <v>0</v>
      </c>
      <c r="N81" s="50">
        <v>0</v>
      </c>
      <c r="O81" s="59">
        <v>0</v>
      </c>
      <c r="P81" s="50">
        <v>0</v>
      </c>
      <c r="Q81" s="59">
        <v>0</v>
      </c>
      <c r="R81" s="57">
        <v>0</v>
      </c>
      <c r="S81" s="59">
        <v>0</v>
      </c>
    </row>
    <row r="82" spans="1:19" x14ac:dyDescent="0.45">
      <c r="A82" s="99" t="str">
        <f>A11</f>
        <v>กรุณาเลือก</v>
      </c>
      <c r="B82" s="84">
        <f>B11</f>
        <v>0</v>
      </c>
      <c r="C82" s="84">
        <f>C11</f>
        <v>0</v>
      </c>
      <c r="D82" s="125"/>
      <c r="E82" s="100" t="s">
        <v>343</v>
      </c>
      <c r="F82" s="50">
        <v>0</v>
      </c>
      <c r="G82" s="59">
        <v>0</v>
      </c>
      <c r="H82" s="50">
        <v>0</v>
      </c>
      <c r="I82" s="59">
        <v>0</v>
      </c>
      <c r="J82" s="50">
        <v>0</v>
      </c>
      <c r="K82" s="59">
        <v>0</v>
      </c>
      <c r="L82" s="50">
        <v>0</v>
      </c>
      <c r="M82" s="59">
        <v>0</v>
      </c>
      <c r="N82" s="50">
        <v>0</v>
      </c>
      <c r="O82" s="59">
        <v>0</v>
      </c>
      <c r="P82" s="50">
        <v>0</v>
      </c>
      <c r="Q82" s="59">
        <v>0</v>
      </c>
      <c r="R82" s="57">
        <v>0</v>
      </c>
      <c r="S82" s="59">
        <v>0</v>
      </c>
    </row>
    <row r="83" spans="1:19" x14ac:dyDescent="0.45">
      <c r="A83" s="99" t="str">
        <f>A11</f>
        <v>กรุณาเลือก</v>
      </c>
      <c r="B83" s="84">
        <f>B11</f>
        <v>0</v>
      </c>
      <c r="C83" s="84">
        <f>C11</f>
        <v>0</v>
      </c>
      <c r="D83" s="125"/>
      <c r="E83" s="100" t="s">
        <v>344</v>
      </c>
      <c r="F83" s="50">
        <v>0</v>
      </c>
      <c r="G83" s="59">
        <v>0</v>
      </c>
      <c r="H83" s="50">
        <v>0</v>
      </c>
      <c r="I83" s="59">
        <v>0</v>
      </c>
      <c r="J83" s="50">
        <v>0</v>
      </c>
      <c r="K83" s="59">
        <v>0</v>
      </c>
      <c r="L83" s="50">
        <v>0</v>
      </c>
      <c r="M83" s="59">
        <v>0</v>
      </c>
      <c r="N83" s="50">
        <v>0</v>
      </c>
      <c r="O83" s="59">
        <v>0</v>
      </c>
      <c r="P83" s="50">
        <v>0</v>
      </c>
      <c r="Q83" s="59">
        <v>0</v>
      </c>
      <c r="R83" s="57">
        <v>0</v>
      </c>
      <c r="S83" s="59">
        <v>0</v>
      </c>
    </row>
    <row r="84" spans="1:19" x14ac:dyDescent="0.45">
      <c r="A84" s="99" t="str">
        <f>A11</f>
        <v>กรุณาเลือก</v>
      </c>
      <c r="B84" s="84">
        <f>B11</f>
        <v>0</v>
      </c>
      <c r="C84" s="84">
        <f>C11</f>
        <v>0</v>
      </c>
      <c r="D84" s="125"/>
      <c r="E84" s="100" t="s">
        <v>345</v>
      </c>
      <c r="F84" s="50">
        <v>0</v>
      </c>
      <c r="G84" s="59">
        <v>0</v>
      </c>
      <c r="H84" s="50">
        <v>0</v>
      </c>
      <c r="I84" s="59">
        <v>0</v>
      </c>
      <c r="J84" s="50">
        <v>0</v>
      </c>
      <c r="K84" s="59">
        <v>0</v>
      </c>
      <c r="L84" s="50">
        <v>0</v>
      </c>
      <c r="M84" s="59">
        <v>0</v>
      </c>
      <c r="N84" s="50">
        <v>0</v>
      </c>
      <c r="O84" s="59">
        <v>0</v>
      </c>
      <c r="P84" s="50">
        <v>0</v>
      </c>
      <c r="Q84" s="59">
        <v>0</v>
      </c>
      <c r="R84" s="57">
        <v>0</v>
      </c>
      <c r="S84" s="59">
        <v>0</v>
      </c>
    </row>
    <row r="85" spans="1:19" x14ac:dyDescent="0.45">
      <c r="A85" s="99" t="str">
        <f>A11</f>
        <v>กรุณาเลือก</v>
      </c>
      <c r="B85" s="84">
        <f>B11</f>
        <v>0</v>
      </c>
      <c r="C85" s="84">
        <f>C11</f>
        <v>0</v>
      </c>
      <c r="D85" s="125"/>
      <c r="E85" s="100" t="s">
        <v>319</v>
      </c>
      <c r="F85" s="50">
        <v>0</v>
      </c>
      <c r="G85" s="59">
        <v>0</v>
      </c>
      <c r="H85" s="50">
        <v>0</v>
      </c>
      <c r="I85" s="59">
        <v>0</v>
      </c>
      <c r="J85" s="50">
        <v>0</v>
      </c>
      <c r="K85" s="59">
        <v>0</v>
      </c>
      <c r="L85" s="50">
        <v>0</v>
      </c>
      <c r="M85" s="59">
        <v>0</v>
      </c>
      <c r="N85" s="50">
        <v>0</v>
      </c>
      <c r="O85" s="59">
        <v>0</v>
      </c>
      <c r="P85" s="50">
        <v>0</v>
      </c>
      <c r="Q85" s="59">
        <v>0</v>
      </c>
      <c r="R85" s="57">
        <v>0</v>
      </c>
      <c r="S85" s="59">
        <v>0</v>
      </c>
    </row>
    <row r="86" spans="1:19" x14ac:dyDescent="0.45">
      <c r="A86" s="99" t="str">
        <f>A11</f>
        <v>กรุณาเลือก</v>
      </c>
      <c r="B86" s="84">
        <f>B11</f>
        <v>0</v>
      </c>
      <c r="C86" s="84">
        <f>C11</f>
        <v>0</v>
      </c>
      <c r="D86" s="125"/>
      <c r="E86" s="100" t="s">
        <v>346</v>
      </c>
      <c r="F86" s="50">
        <v>0</v>
      </c>
      <c r="G86" s="59">
        <v>0</v>
      </c>
      <c r="H86" s="50">
        <v>0</v>
      </c>
      <c r="I86" s="59">
        <v>0</v>
      </c>
      <c r="J86" s="50">
        <v>0</v>
      </c>
      <c r="K86" s="59">
        <v>0</v>
      </c>
      <c r="L86" s="50">
        <v>0</v>
      </c>
      <c r="M86" s="59">
        <v>0</v>
      </c>
      <c r="N86" s="50">
        <v>0</v>
      </c>
      <c r="O86" s="59">
        <v>0</v>
      </c>
      <c r="P86" s="50">
        <v>0</v>
      </c>
      <c r="Q86" s="59">
        <v>0</v>
      </c>
      <c r="R86" s="57">
        <v>0</v>
      </c>
      <c r="S86" s="59">
        <v>0</v>
      </c>
    </row>
    <row r="87" spans="1:19" s="129" customFormat="1" x14ac:dyDescent="0.45">
      <c r="A87" s="99" t="str">
        <f>A11</f>
        <v>กรุณาเลือก</v>
      </c>
      <c r="B87" s="84">
        <f>B11</f>
        <v>0</v>
      </c>
      <c r="C87" s="84">
        <f>C11</f>
        <v>0</v>
      </c>
      <c r="D87" s="132"/>
      <c r="E87" s="126" t="s">
        <v>310</v>
      </c>
      <c r="F87" s="84">
        <f t="shared" ref="F87:S87" si="6">SUM(F77:F86)</f>
        <v>0</v>
      </c>
      <c r="G87" s="86">
        <f t="shared" si="6"/>
        <v>0</v>
      </c>
      <c r="H87" s="85">
        <f>SUM(H77:H86)</f>
        <v>0</v>
      </c>
      <c r="I87" s="138">
        <f>SUM(I77:I86)</f>
        <v>0</v>
      </c>
      <c r="J87" s="84">
        <f t="shared" si="6"/>
        <v>0</v>
      </c>
      <c r="K87" s="86">
        <f t="shared" si="6"/>
        <v>0</v>
      </c>
      <c r="L87" s="84">
        <f t="shared" si="6"/>
        <v>0</v>
      </c>
      <c r="M87" s="86">
        <f t="shared" si="6"/>
        <v>0</v>
      </c>
      <c r="N87" s="84">
        <f t="shared" si="6"/>
        <v>0</v>
      </c>
      <c r="O87" s="86">
        <f t="shared" si="6"/>
        <v>0</v>
      </c>
      <c r="P87" s="84">
        <f t="shared" si="6"/>
        <v>0</v>
      </c>
      <c r="Q87" s="86">
        <f t="shared" si="6"/>
        <v>0</v>
      </c>
      <c r="R87" s="84">
        <f t="shared" si="6"/>
        <v>0</v>
      </c>
      <c r="S87" s="86">
        <f t="shared" si="6"/>
        <v>0</v>
      </c>
    </row>
    <row r="88" spans="1:19" ht="23.25" thickBot="1" x14ac:dyDescent="0.5">
      <c r="A88" s="102" t="str">
        <f>A11</f>
        <v>กรุณาเลือก</v>
      </c>
      <c r="B88" s="103">
        <f>IF(B11=SUM(B11:B87)/77,B11,999)</f>
        <v>0</v>
      </c>
      <c r="C88" s="103">
        <f>IF(C11=SUM(C11:C87)/77,C11,999)</f>
        <v>0</v>
      </c>
      <c r="D88" s="104" t="s">
        <v>352</v>
      </c>
      <c r="E88" s="104"/>
      <c r="F88" s="103">
        <f t="shared" ref="F88:S88" si="7">SUM(F11:F18)+SUM(F20:F29)+SUM(F31:F40)+SUM(F42:F51)+SUM(F53:F63)+SUM(F65:F75)+SUM(F77:F86)</f>
        <v>0</v>
      </c>
      <c r="G88" s="106">
        <f t="shared" si="7"/>
        <v>0</v>
      </c>
      <c r="H88" s="103">
        <f t="shared" si="7"/>
        <v>0</v>
      </c>
      <c r="I88" s="103">
        <f>SUM(I11:I18,I20:I29,I31:I40,I42:I51,I53:I63,I65:I75,I77:I86)</f>
        <v>0</v>
      </c>
      <c r="J88" s="103">
        <f t="shared" si="7"/>
        <v>0</v>
      </c>
      <c r="K88" s="106">
        <f t="shared" si="7"/>
        <v>0</v>
      </c>
      <c r="L88" s="103">
        <f t="shared" si="7"/>
        <v>0</v>
      </c>
      <c r="M88" s="106">
        <f t="shared" si="7"/>
        <v>0</v>
      </c>
      <c r="N88" s="103">
        <f t="shared" si="7"/>
        <v>0</v>
      </c>
      <c r="O88" s="106">
        <f t="shared" si="7"/>
        <v>0</v>
      </c>
      <c r="P88" s="103">
        <f t="shared" si="7"/>
        <v>0</v>
      </c>
      <c r="Q88" s="106">
        <f t="shared" si="7"/>
        <v>0</v>
      </c>
      <c r="R88" s="103">
        <f t="shared" si="7"/>
        <v>0</v>
      </c>
      <c r="S88" s="106">
        <f t="shared" si="7"/>
        <v>0</v>
      </c>
    </row>
    <row r="89" spans="1:19" ht="23.25" thickTop="1" x14ac:dyDescent="0.45"/>
  </sheetData>
  <sheetProtection formatCells="0" formatColumns="0" formatRows="0" insertRows="0" deleteRows="0" selectLockedCells="1" sort="0" autoFilter="0"/>
  <mergeCells count="16">
    <mergeCell ref="A8:A10"/>
    <mergeCell ref="B8:B10"/>
    <mergeCell ref="C8:C10"/>
    <mergeCell ref="D8:D10"/>
    <mergeCell ref="E8:E10"/>
    <mergeCell ref="H8:I8"/>
    <mergeCell ref="R8:S9"/>
    <mergeCell ref="F9:F10"/>
    <mergeCell ref="G9:G10"/>
    <mergeCell ref="H9:H10"/>
    <mergeCell ref="I9:I10"/>
    <mergeCell ref="J9:K9"/>
    <mergeCell ref="L9:M9"/>
    <mergeCell ref="N9:O9"/>
    <mergeCell ref="P9:Q9"/>
    <mergeCell ref="F8:G8"/>
  </mergeCells>
  <conditionalFormatting sqref="F11:F88">
    <cfRule type="expression" dxfId="373" priority="1328" stopIfTrue="1">
      <formula>ISBLANK(F11)</formula>
    </cfRule>
  </conditionalFormatting>
  <conditionalFormatting sqref="G11:G88">
    <cfRule type="expression" dxfId="372" priority="1329" stopIfTrue="1">
      <formula>AND(F11=0,G11&gt;0)</formula>
    </cfRule>
    <cfRule type="expression" dxfId="371" priority="1330" stopIfTrue="1">
      <formula>AND(F11&gt;0,G11=0)</formula>
    </cfRule>
    <cfRule type="expression" dxfId="370" priority="1331" stopIfTrue="1">
      <formula>ISBLANK(G11)</formula>
    </cfRule>
  </conditionalFormatting>
  <conditionalFormatting sqref="J11:J18 J20:J29 J31:J40 J42:J51 J53:J63 J65:J86">
    <cfRule type="expression" dxfId="369" priority="1322" stopIfTrue="1">
      <formula>ISBLANK(J11)</formula>
    </cfRule>
  </conditionalFormatting>
  <conditionalFormatting sqref="K11:K18 K20:K29 K31:K40 K42:K51 K53:K63 K65:K86">
    <cfRule type="expression" dxfId="368" priority="1323" stopIfTrue="1">
      <formula>AND(J11=0,K11&gt;0)</formula>
    </cfRule>
    <cfRule type="expression" dxfId="367" priority="1324" stopIfTrue="1">
      <formula>AND(J11&gt;0,K11=0)</formula>
    </cfRule>
    <cfRule type="expression" dxfId="366" priority="1325" stopIfTrue="1">
      <formula>ISBLANK(K11)</formula>
    </cfRule>
  </conditionalFormatting>
  <conditionalFormatting sqref="L11:L18 L20:L29 L31:L40 L42:L51 L53:L63 L65:L75 L77:L86">
    <cfRule type="expression" dxfId="365" priority="1318" stopIfTrue="1">
      <formula>ISBLANK(L11)</formula>
    </cfRule>
  </conditionalFormatting>
  <conditionalFormatting sqref="M11:M18 M20:M29 M31:M40 M42:M51 M53:M63 M65:M75 M77:M86">
    <cfRule type="expression" dxfId="364" priority="1319" stopIfTrue="1">
      <formula>AND(L11=0,M11&gt;0)</formula>
    </cfRule>
    <cfRule type="expression" dxfId="363" priority="1320" stopIfTrue="1">
      <formula>AND(L11&gt;0,M11=0)</formula>
    </cfRule>
    <cfRule type="expression" dxfId="362" priority="1321" stopIfTrue="1">
      <formula>ISBLANK(M11)</formula>
    </cfRule>
  </conditionalFormatting>
  <conditionalFormatting sqref="N11:N18 N20:N29 N31:N40 N42:N51 N53:N63 N65:N75 N77:N86">
    <cfRule type="expression" dxfId="361" priority="1314" stopIfTrue="1">
      <formula>ISBLANK(N11)</formula>
    </cfRule>
  </conditionalFormatting>
  <conditionalFormatting sqref="O11:O18 O20:O29 O31:O40 O42:O51 O53:O63 O65:O75 O77:O86">
    <cfRule type="expression" dxfId="360" priority="1315" stopIfTrue="1">
      <formula>AND(N11=0,O11&gt;0)</formula>
    </cfRule>
    <cfRule type="expression" dxfId="359" priority="1316" stopIfTrue="1">
      <formula>AND(N11&gt;0,O11=0)</formula>
    </cfRule>
    <cfRule type="expression" dxfId="358" priority="1317" stopIfTrue="1">
      <formula>ISBLANK(O11)</formula>
    </cfRule>
  </conditionalFormatting>
  <conditionalFormatting sqref="P11:P18 P20:P29 P31:P40 P42:P51 P53:P63 P65:P75 P77:P86">
    <cfRule type="expression" dxfId="357" priority="1310" stopIfTrue="1">
      <formula>ISBLANK(P11)</formula>
    </cfRule>
  </conditionalFormatting>
  <conditionalFormatting sqref="Q11:Q18 Q20:Q29 Q31:Q40 Q42:Q51 Q53:Q63 Q65:Q75 Q77:Q86">
    <cfRule type="expression" dxfId="356" priority="1311" stopIfTrue="1">
      <formula>AND(P11=0,Q11&gt;0)</formula>
    </cfRule>
    <cfRule type="expression" dxfId="355" priority="1312" stopIfTrue="1">
      <formula>AND(P11&gt;0,Q11=0)</formula>
    </cfRule>
    <cfRule type="expression" dxfId="354" priority="1313" stopIfTrue="1">
      <formula>ISBLANK(Q11)</formula>
    </cfRule>
  </conditionalFormatting>
  <conditionalFormatting sqref="R11:R18 R20:R29 R31:R40 R42:R51 R53:R63 R65:R75 R77:R86">
    <cfRule type="expression" dxfId="353" priority="1306" stopIfTrue="1">
      <formula>ISBLANK(R11)</formula>
    </cfRule>
  </conditionalFormatting>
  <conditionalFormatting sqref="S11:S18 S20:S29 S31:S40 S42:S51 S53:S63 S65:S75 S77:S86">
    <cfRule type="expression" dxfId="352" priority="1307" stopIfTrue="1">
      <formula>AND(R11=0,S11&gt;0)</formula>
    </cfRule>
    <cfRule type="expression" dxfId="351" priority="1308" stopIfTrue="1">
      <formula>AND(R11&gt;0,S11=0)</formula>
    </cfRule>
    <cfRule type="expression" dxfId="350" priority="1309" stopIfTrue="1">
      <formula>ISBLANK(S11)</formula>
    </cfRule>
  </conditionalFormatting>
  <conditionalFormatting sqref="J19">
    <cfRule type="expression" dxfId="349" priority="1296" stopIfTrue="1">
      <formula>ISBLANK(J19)</formula>
    </cfRule>
  </conditionalFormatting>
  <conditionalFormatting sqref="K19">
    <cfRule type="expression" dxfId="348" priority="1297" stopIfTrue="1">
      <formula>AND(J19=0,K19&gt;0)</formula>
    </cfRule>
    <cfRule type="expression" dxfId="347" priority="1298" stopIfTrue="1">
      <formula>AND(J19&gt;0,K19=0)</formula>
    </cfRule>
    <cfRule type="expression" dxfId="346" priority="1299" stopIfTrue="1">
      <formula>ISBLANK(K19)</formula>
    </cfRule>
  </conditionalFormatting>
  <conditionalFormatting sqref="L19">
    <cfRule type="expression" dxfId="345" priority="1292" stopIfTrue="1">
      <formula>ISBLANK(L19)</formula>
    </cfRule>
  </conditionalFormatting>
  <conditionalFormatting sqref="M19">
    <cfRule type="expression" dxfId="344" priority="1293" stopIfTrue="1">
      <formula>AND(L19=0,M19&gt;0)</formula>
    </cfRule>
    <cfRule type="expression" dxfId="343" priority="1294" stopIfTrue="1">
      <formula>AND(L19&gt;0,M19=0)</formula>
    </cfRule>
    <cfRule type="expression" dxfId="342" priority="1295" stopIfTrue="1">
      <formula>ISBLANK(M19)</formula>
    </cfRule>
  </conditionalFormatting>
  <conditionalFormatting sqref="N19">
    <cfRule type="expression" dxfId="341" priority="1288" stopIfTrue="1">
      <formula>ISBLANK(N19)</formula>
    </cfRule>
  </conditionalFormatting>
  <conditionalFormatting sqref="O19">
    <cfRule type="expression" dxfId="340" priority="1289" stopIfTrue="1">
      <formula>AND(N19=0,O19&gt;0)</formula>
    </cfRule>
    <cfRule type="expression" dxfId="339" priority="1290" stopIfTrue="1">
      <formula>AND(N19&gt;0,O19=0)</formula>
    </cfRule>
    <cfRule type="expression" dxfId="338" priority="1291" stopIfTrue="1">
      <formula>ISBLANK(O19)</formula>
    </cfRule>
  </conditionalFormatting>
  <conditionalFormatting sqref="P19">
    <cfRule type="expression" dxfId="337" priority="1284" stopIfTrue="1">
      <formula>ISBLANK(P19)</formula>
    </cfRule>
  </conditionalFormatting>
  <conditionalFormatting sqref="Q19">
    <cfRule type="expression" dxfId="336" priority="1285" stopIfTrue="1">
      <formula>AND(P19=0,Q19&gt;0)</formula>
    </cfRule>
    <cfRule type="expression" dxfId="335" priority="1286" stopIfTrue="1">
      <formula>AND(P19&gt;0,Q19=0)</formula>
    </cfRule>
    <cfRule type="expression" dxfId="334" priority="1287" stopIfTrue="1">
      <formula>ISBLANK(Q19)</formula>
    </cfRule>
  </conditionalFormatting>
  <conditionalFormatting sqref="R19">
    <cfRule type="expression" dxfId="333" priority="1280" stopIfTrue="1">
      <formula>ISBLANK(R19)</formula>
    </cfRule>
  </conditionalFormatting>
  <conditionalFormatting sqref="S19">
    <cfRule type="expression" dxfId="332" priority="1281" stopIfTrue="1">
      <formula>AND(R19=0,S19&gt;0)</formula>
    </cfRule>
    <cfRule type="expression" dxfId="331" priority="1282" stopIfTrue="1">
      <formula>AND(R19&gt;0,S19=0)</formula>
    </cfRule>
    <cfRule type="expression" dxfId="330" priority="1283" stopIfTrue="1">
      <formula>ISBLANK(S19)</formula>
    </cfRule>
  </conditionalFormatting>
  <conditionalFormatting sqref="J30">
    <cfRule type="expression" dxfId="329" priority="1272" stopIfTrue="1">
      <formula>ISBLANK(J30)</formula>
    </cfRule>
  </conditionalFormatting>
  <conditionalFormatting sqref="K30">
    <cfRule type="expression" dxfId="328" priority="1273" stopIfTrue="1">
      <formula>AND(J30=0,K30&gt;0)</formula>
    </cfRule>
    <cfRule type="expression" dxfId="327" priority="1274" stopIfTrue="1">
      <formula>AND(J30&gt;0,K30=0)</formula>
    </cfRule>
    <cfRule type="expression" dxfId="326" priority="1275" stopIfTrue="1">
      <formula>ISBLANK(K30)</formula>
    </cfRule>
  </conditionalFormatting>
  <conditionalFormatting sqref="L30">
    <cfRule type="expression" dxfId="325" priority="1268" stopIfTrue="1">
      <formula>ISBLANK(L30)</formula>
    </cfRule>
  </conditionalFormatting>
  <conditionalFormatting sqref="M30">
    <cfRule type="expression" dxfId="324" priority="1269" stopIfTrue="1">
      <formula>AND(L30=0,M30&gt;0)</formula>
    </cfRule>
    <cfRule type="expression" dxfId="323" priority="1270" stopIfTrue="1">
      <formula>AND(L30&gt;0,M30=0)</formula>
    </cfRule>
    <cfRule type="expression" dxfId="322" priority="1271" stopIfTrue="1">
      <formula>ISBLANK(M30)</formula>
    </cfRule>
  </conditionalFormatting>
  <conditionalFormatting sqref="N30">
    <cfRule type="expression" dxfId="321" priority="1264" stopIfTrue="1">
      <formula>ISBLANK(N30)</formula>
    </cfRule>
  </conditionalFormatting>
  <conditionalFormatting sqref="O30">
    <cfRule type="expression" dxfId="320" priority="1265" stopIfTrue="1">
      <formula>AND(N30=0,O30&gt;0)</formula>
    </cfRule>
    <cfRule type="expression" dxfId="319" priority="1266" stopIfTrue="1">
      <formula>AND(N30&gt;0,O30=0)</formula>
    </cfRule>
    <cfRule type="expression" dxfId="318" priority="1267" stopIfTrue="1">
      <formula>ISBLANK(O30)</formula>
    </cfRule>
  </conditionalFormatting>
  <conditionalFormatting sqref="P30">
    <cfRule type="expression" dxfId="317" priority="1260" stopIfTrue="1">
      <formula>ISBLANK(P30)</formula>
    </cfRule>
  </conditionalFormatting>
  <conditionalFormatting sqref="Q30">
    <cfRule type="expression" dxfId="316" priority="1261" stopIfTrue="1">
      <formula>AND(P30=0,Q30&gt;0)</formula>
    </cfRule>
    <cfRule type="expression" dxfId="315" priority="1262" stopIfTrue="1">
      <formula>AND(P30&gt;0,Q30=0)</formula>
    </cfRule>
    <cfRule type="expression" dxfId="314" priority="1263" stopIfTrue="1">
      <formula>ISBLANK(Q30)</formula>
    </cfRule>
  </conditionalFormatting>
  <conditionalFormatting sqref="R30">
    <cfRule type="expression" dxfId="313" priority="1256" stopIfTrue="1">
      <formula>ISBLANK(R30)</formula>
    </cfRule>
  </conditionalFormatting>
  <conditionalFormatting sqref="S30">
    <cfRule type="expression" dxfId="312" priority="1257" stopIfTrue="1">
      <formula>AND(R30=0,S30&gt;0)</formula>
    </cfRule>
    <cfRule type="expression" dxfId="311" priority="1258" stopIfTrue="1">
      <formula>AND(R30&gt;0,S30=0)</formula>
    </cfRule>
    <cfRule type="expression" dxfId="310" priority="1259" stopIfTrue="1">
      <formula>ISBLANK(S30)</formula>
    </cfRule>
  </conditionalFormatting>
  <conditionalFormatting sqref="J41">
    <cfRule type="expression" dxfId="309" priority="1248" stopIfTrue="1">
      <formula>ISBLANK(J41)</formula>
    </cfRule>
  </conditionalFormatting>
  <conditionalFormatting sqref="K41">
    <cfRule type="expression" dxfId="308" priority="1249" stopIfTrue="1">
      <formula>AND(J41=0,K41&gt;0)</formula>
    </cfRule>
    <cfRule type="expression" dxfId="307" priority="1250" stopIfTrue="1">
      <formula>AND(J41&gt;0,K41=0)</formula>
    </cfRule>
    <cfRule type="expression" dxfId="306" priority="1251" stopIfTrue="1">
      <formula>ISBLANK(K41)</formula>
    </cfRule>
  </conditionalFormatting>
  <conditionalFormatting sqref="L41">
    <cfRule type="expression" dxfId="305" priority="1244" stopIfTrue="1">
      <formula>ISBLANK(L41)</formula>
    </cfRule>
  </conditionalFormatting>
  <conditionalFormatting sqref="M41">
    <cfRule type="expression" dxfId="304" priority="1245" stopIfTrue="1">
      <formula>AND(L41=0,M41&gt;0)</formula>
    </cfRule>
    <cfRule type="expression" dxfId="303" priority="1246" stopIfTrue="1">
      <formula>AND(L41&gt;0,M41=0)</formula>
    </cfRule>
    <cfRule type="expression" dxfId="302" priority="1247" stopIfTrue="1">
      <formula>ISBLANK(M41)</formula>
    </cfRule>
  </conditionalFormatting>
  <conditionalFormatting sqref="N41">
    <cfRule type="expression" dxfId="301" priority="1240" stopIfTrue="1">
      <formula>ISBLANK(N41)</formula>
    </cfRule>
  </conditionalFormatting>
  <conditionalFormatting sqref="O41">
    <cfRule type="expression" dxfId="300" priority="1241" stopIfTrue="1">
      <formula>AND(N41=0,O41&gt;0)</formula>
    </cfRule>
    <cfRule type="expression" dxfId="299" priority="1242" stopIfTrue="1">
      <formula>AND(N41&gt;0,O41=0)</formula>
    </cfRule>
    <cfRule type="expression" dxfId="298" priority="1243" stopIfTrue="1">
      <formula>ISBLANK(O41)</formula>
    </cfRule>
  </conditionalFormatting>
  <conditionalFormatting sqref="P41">
    <cfRule type="expression" dxfId="297" priority="1236" stopIfTrue="1">
      <formula>ISBLANK(P41)</formula>
    </cfRule>
  </conditionalFormatting>
  <conditionalFormatting sqref="Q41">
    <cfRule type="expression" dxfId="296" priority="1237" stopIfTrue="1">
      <formula>AND(P41=0,Q41&gt;0)</formula>
    </cfRule>
    <cfRule type="expression" dxfId="295" priority="1238" stopIfTrue="1">
      <formula>AND(P41&gt;0,Q41=0)</formula>
    </cfRule>
    <cfRule type="expression" dxfId="294" priority="1239" stopIfTrue="1">
      <formula>ISBLANK(Q41)</formula>
    </cfRule>
  </conditionalFormatting>
  <conditionalFormatting sqref="R41">
    <cfRule type="expression" dxfId="293" priority="1232" stopIfTrue="1">
      <formula>ISBLANK(R41)</formula>
    </cfRule>
  </conditionalFormatting>
  <conditionalFormatting sqref="S41">
    <cfRule type="expression" dxfId="292" priority="1233" stopIfTrue="1">
      <formula>AND(R41=0,S41&gt;0)</formula>
    </cfRule>
    <cfRule type="expression" dxfId="291" priority="1234" stopIfTrue="1">
      <formula>AND(R41&gt;0,S41=0)</formula>
    </cfRule>
    <cfRule type="expression" dxfId="290" priority="1235" stopIfTrue="1">
      <formula>ISBLANK(S41)</formula>
    </cfRule>
  </conditionalFormatting>
  <conditionalFormatting sqref="J52">
    <cfRule type="expression" dxfId="289" priority="1224" stopIfTrue="1">
      <formula>ISBLANK(J52)</formula>
    </cfRule>
  </conditionalFormatting>
  <conditionalFormatting sqref="K52">
    <cfRule type="expression" dxfId="288" priority="1225" stopIfTrue="1">
      <formula>AND(J52=0,K52&gt;0)</formula>
    </cfRule>
    <cfRule type="expression" dxfId="287" priority="1226" stopIfTrue="1">
      <formula>AND(J52&gt;0,K52=0)</formula>
    </cfRule>
    <cfRule type="expression" dxfId="286" priority="1227" stopIfTrue="1">
      <formula>ISBLANK(K52)</formula>
    </cfRule>
  </conditionalFormatting>
  <conditionalFormatting sqref="L52">
    <cfRule type="expression" dxfId="285" priority="1220" stopIfTrue="1">
      <formula>ISBLANK(L52)</formula>
    </cfRule>
  </conditionalFormatting>
  <conditionalFormatting sqref="M52">
    <cfRule type="expression" dxfId="284" priority="1221" stopIfTrue="1">
      <formula>AND(L52=0,M52&gt;0)</formula>
    </cfRule>
    <cfRule type="expression" dxfId="283" priority="1222" stopIfTrue="1">
      <formula>AND(L52&gt;0,M52=0)</formula>
    </cfRule>
    <cfRule type="expression" dxfId="282" priority="1223" stopIfTrue="1">
      <formula>ISBLANK(M52)</formula>
    </cfRule>
  </conditionalFormatting>
  <conditionalFormatting sqref="N52">
    <cfRule type="expression" dxfId="281" priority="1216" stopIfTrue="1">
      <formula>ISBLANK(N52)</formula>
    </cfRule>
  </conditionalFormatting>
  <conditionalFormatting sqref="O52">
    <cfRule type="expression" dxfId="280" priority="1217" stopIfTrue="1">
      <formula>AND(N52=0,O52&gt;0)</formula>
    </cfRule>
    <cfRule type="expression" dxfId="279" priority="1218" stopIfTrue="1">
      <formula>AND(N52&gt;0,O52=0)</formula>
    </cfRule>
    <cfRule type="expression" dxfId="278" priority="1219" stopIfTrue="1">
      <formula>ISBLANK(O52)</formula>
    </cfRule>
  </conditionalFormatting>
  <conditionalFormatting sqref="P52">
    <cfRule type="expression" dxfId="277" priority="1212" stopIfTrue="1">
      <formula>ISBLANK(P52)</formula>
    </cfRule>
  </conditionalFormatting>
  <conditionalFormatting sqref="Q52">
    <cfRule type="expression" dxfId="276" priority="1213" stopIfTrue="1">
      <formula>AND(P52=0,Q52&gt;0)</formula>
    </cfRule>
    <cfRule type="expression" dxfId="275" priority="1214" stopIfTrue="1">
      <formula>AND(P52&gt;0,Q52=0)</formula>
    </cfRule>
    <cfRule type="expression" dxfId="274" priority="1215" stopIfTrue="1">
      <formula>ISBLANK(Q52)</formula>
    </cfRule>
  </conditionalFormatting>
  <conditionalFormatting sqref="R52">
    <cfRule type="expression" dxfId="273" priority="1208" stopIfTrue="1">
      <formula>ISBLANK(R52)</formula>
    </cfRule>
  </conditionalFormatting>
  <conditionalFormatting sqref="S52">
    <cfRule type="expression" dxfId="272" priority="1209" stopIfTrue="1">
      <formula>AND(R52=0,S52&gt;0)</formula>
    </cfRule>
    <cfRule type="expression" dxfId="271" priority="1210" stopIfTrue="1">
      <formula>AND(R52&gt;0,S52=0)</formula>
    </cfRule>
    <cfRule type="expression" dxfId="270" priority="1211" stopIfTrue="1">
      <formula>ISBLANK(S52)</formula>
    </cfRule>
  </conditionalFormatting>
  <conditionalFormatting sqref="J64">
    <cfRule type="expression" dxfId="269" priority="1200" stopIfTrue="1">
      <formula>ISBLANK(J64)</formula>
    </cfRule>
  </conditionalFormatting>
  <conditionalFormatting sqref="K64">
    <cfRule type="expression" dxfId="268" priority="1201" stopIfTrue="1">
      <formula>AND(J64=0,K64&gt;0)</formula>
    </cfRule>
    <cfRule type="expression" dxfId="267" priority="1202" stopIfTrue="1">
      <formula>AND(J64&gt;0,K64=0)</formula>
    </cfRule>
    <cfRule type="expression" dxfId="266" priority="1203" stopIfTrue="1">
      <formula>ISBLANK(K64)</formula>
    </cfRule>
  </conditionalFormatting>
  <conditionalFormatting sqref="L64">
    <cfRule type="expression" dxfId="265" priority="1196" stopIfTrue="1">
      <formula>ISBLANK(L64)</formula>
    </cfRule>
  </conditionalFormatting>
  <conditionalFormatting sqref="M64">
    <cfRule type="expression" dxfId="264" priority="1197" stopIfTrue="1">
      <formula>AND(L64=0,M64&gt;0)</formula>
    </cfRule>
    <cfRule type="expression" dxfId="263" priority="1198" stopIfTrue="1">
      <formula>AND(L64&gt;0,M64=0)</formula>
    </cfRule>
    <cfRule type="expression" dxfId="262" priority="1199" stopIfTrue="1">
      <formula>ISBLANK(M64)</formula>
    </cfRule>
  </conditionalFormatting>
  <conditionalFormatting sqref="N64">
    <cfRule type="expression" dxfId="261" priority="1192" stopIfTrue="1">
      <formula>ISBLANK(N64)</formula>
    </cfRule>
  </conditionalFormatting>
  <conditionalFormatting sqref="O64">
    <cfRule type="expression" dxfId="260" priority="1193" stopIfTrue="1">
      <formula>AND(N64=0,O64&gt;0)</formula>
    </cfRule>
    <cfRule type="expression" dxfId="259" priority="1194" stopIfTrue="1">
      <formula>AND(N64&gt;0,O64=0)</formula>
    </cfRule>
    <cfRule type="expression" dxfId="258" priority="1195" stopIfTrue="1">
      <formula>ISBLANK(O64)</formula>
    </cfRule>
  </conditionalFormatting>
  <conditionalFormatting sqref="P64">
    <cfRule type="expression" dxfId="257" priority="1188" stopIfTrue="1">
      <formula>ISBLANK(P64)</formula>
    </cfRule>
  </conditionalFormatting>
  <conditionalFormatting sqref="Q64">
    <cfRule type="expression" dxfId="256" priority="1189" stopIfTrue="1">
      <formula>AND(P64=0,Q64&gt;0)</formula>
    </cfRule>
    <cfRule type="expression" dxfId="255" priority="1190" stopIfTrue="1">
      <formula>AND(P64&gt;0,Q64=0)</formula>
    </cfRule>
    <cfRule type="expression" dxfId="254" priority="1191" stopIfTrue="1">
      <formula>ISBLANK(Q64)</formula>
    </cfRule>
  </conditionalFormatting>
  <conditionalFormatting sqref="R64">
    <cfRule type="expression" dxfId="253" priority="1184" stopIfTrue="1">
      <formula>ISBLANK(R64)</formula>
    </cfRule>
  </conditionalFormatting>
  <conditionalFormatting sqref="S64">
    <cfRule type="expression" dxfId="252" priority="1185" stopIfTrue="1">
      <formula>AND(R64=0,S64&gt;0)</formula>
    </cfRule>
    <cfRule type="expression" dxfId="251" priority="1186" stopIfTrue="1">
      <formula>AND(R64&gt;0,S64=0)</formula>
    </cfRule>
    <cfRule type="expression" dxfId="250" priority="1187" stopIfTrue="1">
      <formula>ISBLANK(S64)</formula>
    </cfRule>
  </conditionalFormatting>
  <conditionalFormatting sqref="L76">
    <cfRule type="expression" dxfId="249" priority="1180" stopIfTrue="1">
      <formula>ISBLANK(L76)</formula>
    </cfRule>
  </conditionalFormatting>
  <conditionalFormatting sqref="M76">
    <cfRule type="expression" dxfId="248" priority="1181" stopIfTrue="1">
      <formula>AND(L76=0,M76&gt;0)</formula>
    </cfRule>
    <cfRule type="expression" dxfId="247" priority="1182" stopIfTrue="1">
      <formula>AND(L76&gt;0,M76=0)</formula>
    </cfRule>
    <cfRule type="expression" dxfId="246" priority="1183" stopIfTrue="1">
      <formula>ISBLANK(M76)</formula>
    </cfRule>
  </conditionalFormatting>
  <conditionalFormatting sqref="N76">
    <cfRule type="expression" dxfId="245" priority="1176" stopIfTrue="1">
      <formula>ISBLANK(N76)</formula>
    </cfRule>
  </conditionalFormatting>
  <conditionalFormatting sqref="O76">
    <cfRule type="expression" dxfId="244" priority="1177" stopIfTrue="1">
      <formula>AND(N76=0,O76&gt;0)</formula>
    </cfRule>
    <cfRule type="expression" dxfId="243" priority="1178" stopIfTrue="1">
      <formula>AND(N76&gt;0,O76=0)</formula>
    </cfRule>
    <cfRule type="expression" dxfId="242" priority="1179" stopIfTrue="1">
      <formula>ISBLANK(O76)</formula>
    </cfRule>
  </conditionalFormatting>
  <conditionalFormatting sqref="P76">
    <cfRule type="expression" dxfId="241" priority="1172" stopIfTrue="1">
      <formula>ISBLANK(P76)</formula>
    </cfRule>
  </conditionalFormatting>
  <conditionalFormatting sqref="Q76">
    <cfRule type="expression" dxfId="240" priority="1173" stopIfTrue="1">
      <formula>AND(P76=0,Q76&gt;0)</formula>
    </cfRule>
    <cfRule type="expression" dxfId="239" priority="1174" stopIfTrue="1">
      <formula>AND(P76&gt;0,Q76=0)</formula>
    </cfRule>
    <cfRule type="expression" dxfId="238" priority="1175" stopIfTrue="1">
      <formula>ISBLANK(Q76)</formula>
    </cfRule>
  </conditionalFormatting>
  <conditionalFormatting sqref="R76">
    <cfRule type="expression" dxfId="237" priority="1168" stopIfTrue="1">
      <formula>ISBLANK(R76)</formula>
    </cfRule>
  </conditionalFormatting>
  <conditionalFormatting sqref="S76">
    <cfRule type="expression" dxfId="236" priority="1169" stopIfTrue="1">
      <formula>AND(R76=0,S76&gt;0)</formula>
    </cfRule>
    <cfRule type="expression" dxfId="235" priority="1170" stopIfTrue="1">
      <formula>AND(R76&gt;0,S76=0)</formula>
    </cfRule>
    <cfRule type="expression" dxfId="234" priority="1171" stopIfTrue="1">
      <formula>ISBLANK(S76)</formula>
    </cfRule>
  </conditionalFormatting>
  <conditionalFormatting sqref="J87">
    <cfRule type="expression" dxfId="233" priority="1160" stopIfTrue="1">
      <formula>ISBLANK(J87)</formula>
    </cfRule>
  </conditionalFormatting>
  <conditionalFormatting sqref="K87">
    <cfRule type="expression" dxfId="232" priority="1161" stopIfTrue="1">
      <formula>AND(J87=0,K87&gt;0)</formula>
    </cfRule>
    <cfRule type="expression" dxfId="231" priority="1162" stopIfTrue="1">
      <formula>AND(J87&gt;0,K87=0)</formula>
    </cfRule>
    <cfRule type="expression" dxfId="230" priority="1163" stopIfTrue="1">
      <formula>ISBLANK(K87)</formula>
    </cfRule>
  </conditionalFormatting>
  <conditionalFormatting sqref="L87">
    <cfRule type="expression" dxfId="229" priority="1156" stopIfTrue="1">
      <formula>ISBLANK(L87)</formula>
    </cfRule>
  </conditionalFormatting>
  <conditionalFormatting sqref="M87">
    <cfRule type="expression" dxfId="228" priority="1157" stopIfTrue="1">
      <formula>AND(L87=0,M87&gt;0)</formula>
    </cfRule>
    <cfRule type="expression" dxfId="227" priority="1158" stopIfTrue="1">
      <formula>AND(L87&gt;0,M87=0)</formula>
    </cfRule>
    <cfRule type="expression" dxfId="226" priority="1159" stopIfTrue="1">
      <formula>ISBLANK(M87)</formula>
    </cfRule>
  </conditionalFormatting>
  <conditionalFormatting sqref="N87">
    <cfRule type="expression" dxfId="225" priority="1152" stopIfTrue="1">
      <formula>ISBLANK(N87)</formula>
    </cfRule>
  </conditionalFormatting>
  <conditionalFormatting sqref="O87">
    <cfRule type="expression" dxfId="224" priority="1153" stopIfTrue="1">
      <formula>AND(N87=0,O87&gt;0)</formula>
    </cfRule>
    <cfRule type="expression" dxfId="223" priority="1154" stopIfTrue="1">
      <formula>AND(N87&gt;0,O87=0)</formula>
    </cfRule>
    <cfRule type="expression" dxfId="222" priority="1155" stopIfTrue="1">
      <formula>ISBLANK(O87)</formula>
    </cfRule>
  </conditionalFormatting>
  <conditionalFormatting sqref="P87">
    <cfRule type="expression" dxfId="221" priority="1148" stopIfTrue="1">
      <formula>ISBLANK(P87)</formula>
    </cfRule>
  </conditionalFormatting>
  <conditionalFormatting sqref="Q87">
    <cfRule type="expression" dxfId="220" priority="1149" stopIfTrue="1">
      <formula>AND(P87=0,Q87&gt;0)</formula>
    </cfRule>
    <cfRule type="expression" dxfId="219" priority="1150" stopIfTrue="1">
      <formula>AND(P87&gt;0,Q87=0)</formula>
    </cfRule>
    <cfRule type="expression" dxfId="218" priority="1151" stopIfTrue="1">
      <formula>ISBLANK(Q87)</formula>
    </cfRule>
  </conditionalFormatting>
  <conditionalFormatting sqref="R87">
    <cfRule type="expression" dxfId="217" priority="1144" stopIfTrue="1">
      <formula>ISBLANK(R87)</formula>
    </cfRule>
  </conditionalFormatting>
  <conditionalFormatting sqref="S87">
    <cfRule type="expression" dxfId="216" priority="1145" stopIfTrue="1">
      <formula>AND(R87=0,S87&gt;0)</formula>
    </cfRule>
    <cfRule type="expression" dxfId="215" priority="1146" stopIfTrue="1">
      <formula>AND(R87&gt;0,S87=0)</formula>
    </cfRule>
    <cfRule type="expression" dxfId="214" priority="1147" stopIfTrue="1">
      <formula>ISBLANK(S87)</formula>
    </cfRule>
  </conditionalFormatting>
  <conditionalFormatting sqref="J88">
    <cfRule type="expression" dxfId="213" priority="1136" stopIfTrue="1">
      <formula>ISBLANK(J88)</formula>
    </cfRule>
  </conditionalFormatting>
  <conditionalFormatting sqref="K88">
    <cfRule type="expression" dxfId="212" priority="1137" stopIfTrue="1">
      <formula>AND(J88=0,K88&gt;0)</formula>
    </cfRule>
    <cfRule type="expression" dxfId="211" priority="1138" stopIfTrue="1">
      <formula>AND(J88&gt;0,K88=0)</formula>
    </cfRule>
    <cfRule type="expression" dxfId="210" priority="1139" stopIfTrue="1">
      <formula>ISBLANK(K88)</formula>
    </cfRule>
  </conditionalFormatting>
  <conditionalFormatting sqref="L88">
    <cfRule type="expression" dxfId="209" priority="1132" stopIfTrue="1">
      <formula>ISBLANK(L88)</formula>
    </cfRule>
  </conditionalFormatting>
  <conditionalFormatting sqref="M88">
    <cfRule type="expression" dxfId="208" priority="1133" stopIfTrue="1">
      <formula>AND(L88=0,M88&gt;0)</formula>
    </cfRule>
    <cfRule type="expression" dxfId="207" priority="1134" stopIfTrue="1">
      <formula>AND(L88&gt;0,M88=0)</formula>
    </cfRule>
    <cfRule type="expression" dxfId="206" priority="1135" stopIfTrue="1">
      <formula>ISBLANK(M88)</formula>
    </cfRule>
  </conditionalFormatting>
  <conditionalFormatting sqref="N88">
    <cfRule type="expression" dxfId="205" priority="1128" stopIfTrue="1">
      <formula>ISBLANK(N88)</formula>
    </cfRule>
  </conditionalFormatting>
  <conditionalFormatting sqref="O88">
    <cfRule type="expression" dxfId="204" priority="1129" stopIfTrue="1">
      <formula>AND(N88=0,O88&gt;0)</formula>
    </cfRule>
    <cfRule type="expression" dxfId="203" priority="1130" stopIfTrue="1">
      <formula>AND(N88&gt;0,O88=0)</formula>
    </cfRule>
    <cfRule type="expression" dxfId="202" priority="1131" stopIfTrue="1">
      <formula>ISBLANK(O88)</formula>
    </cfRule>
  </conditionalFormatting>
  <conditionalFormatting sqref="P88">
    <cfRule type="expression" dxfId="201" priority="1124" stopIfTrue="1">
      <formula>ISBLANK(P88)</formula>
    </cfRule>
  </conditionalFormatting>
  <conditionalFormatting sqref="Q88">
    <cfRule type="expression" dxfId="200" priority="1125" stopIfTrue="1">
      <formula>AND(P88=0,Q88&gt;0)</formula>
    </cfRule>
    <cfRule type="expression" dxfId="199" priority="1126" stopIfTrue="1">
      <formula>AND(P88&gt;0,Q88=0)</formula>
    </cfRule>
    <cfRule type="expression" dxfId="198" priority="1127" stopIfTrue="1">
      <formula>ISBLANK(Q88)</formula>
    </cfRule>
  </conditionalFormatting>
  <conditionalFormatting sqref="R88">
    <cfRule type="expression" dxfId="197" priority="1120" stopIfTrue="1">
      <formula>ISBLANK(R88)</formula>
    </cfRule>
  </conditionalFormatting>
  <conditionalFormatting sqref="S88">
    <cfRule type="expression" dxfId="196" priority="1121" stopIfTrue="1">
      <formula>AND(R88=0,S88&gt;0)</formula>
    </cfRule>
    <cfRule type="expression" dxfId="195" priority="1122" stopIfTrue="1">
      <formula>AND(R88&gt;0,S88=0)</formula>
    </cfRule>
    <cfRule type="expression" dxfId="194" priority="1123" stopIfTrue="1">
      <formula>ISBLANK(S88)</formula>
    </cfRule>
  </conditionalFormatting>
  <conditionalFormatting sqref="B88">
    <cfRule type="expression" dxfId="193" priority="1119" stopIfTrue="1">
      <formula>ISBLANK(B88)</formula>
    </cfRule>
  </conditionalFormatting>
  <conditionalFormatting sqref="C88">
    <cfRule type="expression" dxfId="192" priority="1118" stopIfTrue="1">
      <formula>ISBLANK(C88)</formula>
    </cfRule>
  </conditionalFormatting>
  <conditionalFormatting sqref="B11:B12">
    <cfRule type="expression" dxfId="191" priority="1117" stopIfTrue="1">
      <formula>ISBLANK(B11)</formula>
    </cfRule>
  </conditionalFormatting>
  <conditionalFormatting sqref="C11:C12">
    <cfRule type="expression" dxfId="190" priority="1116" stopIfTrue="1">
      <formula>ISBLANK(C11)</formula>
    </cfRule>
  </conditionalFormatting>
  <conditionalFormatting sqref="B13:B87">
    <cfRule type="expression" dxfId="189" priority="1111" stopIfTrue="1">
      <formula>ISBLANK(B13)</formula>
    </cfRule>
  </conditionalFormatting>
  <conditionalFormatting sqref="C13:C87">
    <cfRule type="expression" dxfId="188" priority="1110" stopIfTrue="1">
      <formula>ISBLANK(C13)</formula>
    </cfRule>
  </conditionalFormatting>
  <conditionalFormatting sqref="H88">
    <cfRule type="expression" dxfId="187" priority="34" stopIfTrue="1">
      <formula>ISBLANK(H88)</formula>
    </cfRule>
  </conditionalFormatting>
  <conditionalFormatting sqref="I88">
    <cfRule type="expression" dxfId="186" priority="33" stopIfTrue="1">
      <formula>ISBLANK(I88)</formula>
    </cfRule>
  </conditionalFormatting>
  <conditionalFormatting sqref="H11:H18">
    <cfRule type="expression" dxfId="185" priority="32" stopIfTrue="1">
      <formula>ISBLANK(H11)</formula>
    </cfRule>
  </conditionalFormatting>
  <conditionalFormatting sqref="I11:I18">
    <cfRule type="expression" dxfId="184" priority="31" stopIfTrue="1">
      <formula>ISBLANK(I11)</formula>
    </cfRule>
  </conditionalFormatting>
  <conditionalFormatting sqref="H19">
    <cfRule type="expression" dxfId="183" priority="30" stopIfTrue="1">
      <formula>ISBLANK(H19)</formula>
    </cfRule>
  </conditionalFormatting>
  <conditionalFormatting sqref="I19">
    <cfRule type="expression" dxfId="182" priority="29" stopIfTrue="1">
      <formula>ISBLANK(I19)</formula>
    </cfRule>
  </conditionalFormatting>
  <conditionalFormatting sqref="H20:H29">
    <cfRule type="expression" dxfId="181" priority="28" stopIfTrue="1">
      <formula>ISBLANK(H20)</formula>
    </cfRule>
  </conditionalFormatting>
  <conditionalFormatting sqref="I20:I29">
    <cfRule type="expression" dxfId="180" priority="27" stopIfTrue="1">
      <formula>ISBLANK(I20)</formula>
    </cfRule>
  </conditionalFormatting>
  <conditionalFormatting sqref="H30">
    <cfRule type="expression" dxfId="179" priority="26" stopIfTrue="1">
      <formula>ISBLANK(H30)</formula>
    </cfRule>
  </conditionalFormatting>
  <conditionalFormatting sqref="I30">
    <cfRule type="expression" dxfId="178" priority="25" stopIfTrue="1">
      <formula>ISBLANK(I30)</formula>
    </cfRule>
  </conditionalFormatting>
  <conditionalFormatting sqref="H31:H40">
    <cfRule type="expression" dxfId="177" priority="24" stopIfTrue="1">
      <formula>ISBLANK(H31)</formula>
    </cfRule>
  </conditionalFormatting>
  <conditionalFormatting sqref="I31:I40">
    <cfRule type="expression" dxfId="176" priority="23" stopIfTrue="1">
      <formula>ISBLANK(I31)</formula>
    </cfRule>
  </conditionalFormatting>
  <conditionalFormatting sqref="H41">
    <cfRule type="expression" dxfId="175" priority="22" stopIfTrue="1">
      <formula>ISBLANK(H41)</formula>
    </cfRule>
  </conditionalFormatting>
  <conditionalFormatting sqref="I41">
    <cfRule type="expression" dxfId="174" priority="21" stopIfTrue="1">
      <formula>ISBLANK(I41)</formula>
    </cfRule>
  </conditionalFormatting>
  <conditionalFormatting sqref="H42:H51">
    <cfRule type="expression" dxfId="173" priority="20" stopIfTrue="1">
      <formula>ISBLANK(H42)</formula>
    </cfRule>
  </conditionalFormatting>
  <conditionalFormatting sqref="I42:I51">
    <cfRule type="expression" dxfId="172" priority="19" stopIfTrue="1">
      <formula>ISBLANK(I42)</formula>
    </cfRule>
  </conditionalFormatting>
  <conditionalFormatting sqref="H52">
    <cfRule type="expression" dxfId="171" priority="18" stopIfTrue="1">
      <formula>ISBLANK(H52)</formula>
    </cfRule>
  </conditionalFormatting>
  <conditionalFormatting sqref="I52">
    <cfRule type="expression" dxfId="170" priority="17" stopIfTrue="1">
      <formula>ISBLANK(I52)</formula>
    </cfRule>
  </conditionalFormatting>
  <conditionalFormatting sqref="H53">
    <cfRule type="expression" dxfId="169" priority="16" stopIfTrue="1">
      <formula>ISBLANK(H53)</formula>
    </cfRule>
  </conditionalFormatting>
  <conditionalFormatting sqref="I53">
    <cfRule type="expression" dxfId="168" priority="15" stopIfTrue="1">
      <formula>ISBLANK(I53)</formula>
    </cfRule>
  </conditionalFormatting>
  <conditionalFormatting sqref="H54:H63">
    <cfRule type="expression" dxfId="167" priority="14" stopIfTrue="1">
      <formula>ISBLANK(H54)</formula>
    </cfRule>
  </conditionalFormatting>
  <conditionalFormatting sqref="I54:I63">
    <cfRule type="expression" dxfId="166" priority="13" stopIfTrue="1">
      <formula>ISBLANK(I54)</formula>
    </cfRule>
  </conditionalFormatting>
  <conditionalFormatting sqref="H64">
    <cfRule type="expression" dxfId="165" priority="12" stopIfTrue="1">
      <formula>ISBLANK(H64)</formula>
    </cfRule>
  </conditionalFormatting>
  <conditionalFormatting sqref="I64">
    <cfRule type="expression" dxfId="164" priority="11" stopIfTrue="1">
      <formula>ISBLANK(I64)</formula>
    </cfRule>
  </conditionalFormatting>
  <conditionalFormatting sqref="H65">
    <cfRule type="expression" dxfId="163" priority="10" stopIfTrue="1">
      <formula>ISBLANK(H65)</formula>
    </cfRule>
  </conditionalFormatting>
  <conditionalFormatting sqref="I65">
    <cfRule type="expression" dxfId="162" priority="9" stopIfTrue="1">
      <formula>ISBLANK(I65)</formula>
    </cfRule>
  </conditionalFormatting>
  <conditionalFormatting sqref="H66:H75">
    <cfRule type="expression" dxfId="161" priority="8" stopIfTrue="1">
      <formula>ISBLANK(H66)</formula>
    </cfRule>
  </conditionalFormatting>
  <conditionalFormatting sqref="I66:I75">
    <cfRule type="expression" dxfId="160" priority="7" stopIfTrue="1">
      <formula>ISBLANK(I66)</formula>
    </cfRule>
  </conditionalFormatting>
  <conditionalFormatting sqref="H76">
    <cfRule type="expression" dxfId="159" priority="6" stopIfTrue="1">
      <formula>ISBLANK(H76)</formula>
    </cfRule>
  </conditionalFormatting>
  <conditionalFormatting sqref="I76">
    <cfRule type="expression" dxfId="158" priority="5" stopIfTrue="1">
      <formula>ISBLANK(I76)</formula>
    </cfRule>
  </conditionalFormatting>
  <conditionalFormatting sqref="H77:H86">
    <cfRule type="expression" dxfId="157" priority="4" stopIfTrue="1">
      <formula>ISBLANK(H77)</formula>
    </cfRule>
  </conditionalFormatting>
  <conditionalFormatting sqref="I77:I86">
    <cfRule type="expression" dxfId="156" priority="3" stopIfTrue="1">
      <formula>ISBLANK(I77)</formula>
    </cfRule>
  </conditionalFormatting>
  <conditionalFormatting sqref="H87">
    <cfRule type="expression" dxfId="155" priority="2" stopIfTrue="1">
      <formula>ISBLANK(H87)</formula>
    </cfRule>
  </conditionalFormatting>
  <conditionalFormatting sqref="I87">
    <cfRule type="expression" dxfId="154" priority="1" stopIfTrue="1">
      <formula>ISBLANK(I87)</formula>
    </cfRule>
  </conditionalFormatting>
  <dataValidations count="2">
    <dataValidation type="decimal" operator="greaterThanOrEqual" allowBlank="1" showInputMessage="1" showErrorMessage="1" error="จำนวนเงินต้องมากกว่าหรือเท่ากับศูนย์" sqref="Q11:Q88 O11:O88 K11:K88 M11:M88 S11:S88 G11:G88">
      <formula1>0</formula1>
    </dataValidation>
    <dataValidation type="whole" operator="greaterThanOrEqual" allowBlank="1" showInputMessage="1" showErrorMessage="1" error="จำนวนบัญชีต้องเป็นจำนวนเต็มและมีค่ามากกว่าหรือเท่ากับศูนย์" sqref="P11:P88 F11:F88 B11:C88 H11:J88 N11:N88 R11:R88 L11:L88">
      <formula1>0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Rule!$G$1:$G$78</xm:f>
          </x14:formula1>
          <xm:sqref>A11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33"/>
  <sheetViews>
    <sheetView zoomScale="80" zoomScaleNormal="80" workbookViewId="0"/>
  </sheetViews>
  <sheetFormatPr defaultColWidth="9" defaultRowHeight="22.5" x14ac:dyDescent="0.45"/>
  <cols>
    <col min="1" max="1" width="24.875" style="30" customWidth="1"/>
    <col min="2" max="3" width="13.625" style="30" customWidth="1"/>
    <col min="4" max="4" width="21.875" style="30" customWidth="1"/>
    <col min="5" max="18" width="17.875" style="30" customWidth="1"/>
    <col min="19" max="16384" width="9" style="30"/>
  </cols>
  <sheetData>
    <row r="1" spans="1:18" x14ac:dyDescent="0.45">
      <c r="A1" s="31" t="s">
        <v>273</v>
      </c>
      <c r="B1" s="32" t="s">
        <v>365</v>
      </c>
      <c r="C1" s="33" t="s">
        <v>366</v>
      </c>
      <c r="D1" s="34"/>
      <c r="E1" s="34"/>
      <c r="F1" s="34"/>
      <c r="G1" s="34"/>
      <c r="H1" s="35"/>
      <c r="I1" s="35"/>
      <c r="J1" s="35"/>
      <c r="K1" s="35"/>
      <c r="L1" s="35"/>
      <c r="M1" s="35"/>
      <c r="N1" s="36"/>
      <c r="O1" s="36"/>
      <c r="P1" s="36"/>
      <c r="Q1" s="36"/>
      <c r="R1" s="36"/>
    </row>
    <row r="2" spans="1:18" x14ac:dyDescent="0.45">
      <c r="A2" s="31" t="s">
        <v>274</v>
      </c>
      <c r="B2" s="37">
        <v>324004</v>
      </c>
      <c r="C2" s="33" t="s">
        <v>367</v>
      </c>
      <c r="D2" s="38"/>
      <c r="E2" s="38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x14ac:dyDescent="0.45">
      <c r="A3" s="36"/>
      <c r="B3" s="38" t="s">
        <v>275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x14ac:dyDescent="0.45">
      <c r="A4" s="39"/>
      <c r="B4" s="39" t="s">
        <v>276</v>
      </c>
      <c r="C4" s="37">
        <v>30</v>
      </c>
      <c r="D4" s="39" t="s">
        <v>277</v>
      </c>
      <c r="E4" s="40" t="s">
        <v>1</v>
      </c>
      <c r="F4" s="39" t="s">
        <v>278</v>
      </c>
      <c r="G4" s="40">
        <v>2019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18" x14ac:dyDescent="0.4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1:18" ht="23.25" x14ac:dyDescent="0.45">
      <c r="A6" s="31"/>
      <c r="B6" s="41" t="s">
        <v>279</v>
      </c>
      <c r="C6" s="42"/>
      <c r="D6" s="42"/>
      <c r="E6" s="42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8" x14ac:dyDescent="0.45">
      <c r="A7" s="43"/>
      <c r="B7" s="43"/>
      <c r="C7" s="43"/>
      <c r="D7" s="44"/>
      <c r="E7" s="45"/>
      <c r="F7" s="45"/>
      <c r="G7" s="45"/>
      <c r="H7" s="45"/>
      <c r="I7" s="43"/>
      <c r="J7" s="46"/>
      <c r="K7" s="43"/>
      <c r="L7" s="43"/>
      <c r="M7" s="36"/>
      <c r="N7" s="36"/>
      <c r="O7" s="36"/>
      <c r="P7" s="36"/>
      <c r="Q7" s="36"/>
      <c r="R7" s="46" t="s">
        <v>280</v>
      </c>
    </row>
    <row r="8" spans="1:18" ht="23.25" x14ac:dyDescent="0.45">
      <c r="A8" s="189" t="s">
        <v>281</v>
      </c>
      <c r="B8" s="189" t="s">
        <v>282</v>
      </c>
      <c r="C8" s="189" t="s">
        <v>283</v>
      </c>
      <c r="D8" s="192" t="s">
        <v>284</v>
      </c>
      <c r="E8" s="185" t="s">
        <v>285</v>
      </c>
      <c r="F8" s="186"/>
      <c r="G8" s="185" t="s">
        <v>286</v>
      </c>
      <c r="H8" s="186"/>
      <c r="I8" s="142"/>
      <c r="J8" s="143"/>
      <c r="K8" s="143"/>
      <c r="L8" s="143" t="s">
        <v>287</v>
      </c>
      <c r="M8" s="47"/>
      <c r="N8" s="143"/>
      <c r="O8" s="143"/>
      <c r="P8" s="144"/>
      <c r="Q8" s="178" t="s">
        <v>288</v>
      </c>
      <c r="R8" s="179"/>
    </row>
    <row r="9" spans="1:18" x14ac:dyDescent="0.45">
      <c r="A9" s="190"/>
      <c r="B9" s="190"/>
      <c r="C9" s="190"/>
      <c r="D9" s="193"/>
      <c r="E9" s="187"/>
      <c r="F9" s="188"/>
      <c r="G9" s="187"/>
      <c r="H9" s="188"/>
      <c r="I9" s="182" t="s">
        <v>289</v>
      </c>
      <c r="J9" s="183"/>
      <c r="K9" s="182" t="s">
        <v>290</v>
      </c>
      <c r="L9" s="183"/>
      <c r="M9" s="182" t="s">
        <v>291</v>
      </c>
      <c r="N9" s="183"/>
      <c r="O9" s="182" t="s">
        <v>292</v>
      </c>
      <c r="P9" s="184"/>
      <c r="Q9" s="180"/>
      <c r="R9" s="181"/>
    </row>
    <row r="10" spans="1:18" ht="33.75" customHeight="1" x14ac:dyDescent="0.45">
      <c r="A10" s="191"/>
      <c r="B10" s="191"/>
      <c r="C10" s="191"/>
      <c r="D10" s="194"/>
      <c r="E10" s="146" t="s">
        <v>293</v>
      </c>
      <c r="F10" s="141" t="s">
        <v>294</v>
      </c>
      <c r="G10" s="146" t="s">
        <v>295</v>
      </c>
      <c r="H10" s="141" t="s">
        <v>296</v>
      </c>
      <c r="I10" s="145" t="s">
        <v>297</v>
      </c>
      <c r="J10" s="145" t="s">
        <v>298</v>
      </c>
      <c r="K10" s="145" t="s">
        <v>297</v>
      </c>
      <c r="L10" s="145" t="s">
        <v>298</v>
      </c>
      <c r="M10" s="145" t="s">
        <v>297</v>
      </c>
      <c r="N10" s="145" t="s">
        <v>298</v>
      </c>
      <c r="O10" s="145" t="s">
        <v>297</v>
      </c>
      <c r="P10" s="145" t="s">
        <v>298</v>
      </c>
      <c r="Q10" s="145" t="s">
        <v>295</v>
      </c>
      <c r="R10" s="145" t="s">
        <v>299</v>
      </c>
    </row>
    <row r="11" spans="1:18" ht="23.25" x14ac:dyDescent="0.45">
      <c r="A11" s="147" t="s">
        <v>7</v>
      </c>
      <c r="B11" s="148">
        <v>11</v>
      </c>
      <c r="C11" s="148">
        <v>210</v>
      </c>
      <c r="D11" s="149" t="s">
        <v>300</v>
      </c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1"/>
    </row>
    <row r="12" spans="1:18" x14ac:dyDescent="0.45">
      <c r="A12" s="31" t="str">
        <f t="shared" ref="A12:A32" si="0">IF(A11="","",A11)</f>
        <v>กรุงเทพมหานคร</v>
      </c>
      <c r="B12" s="152">
        <f>B11</f>
        <v>11</v>
      </c>
      <c r="C12" s="152">
        <f>C11</f>
        <v>210</v>
      </c>
      <c r="D12" s="153" t="s">
        <v>301</v>
      </c>
      <c r="E12" s="154">
        <v>0</v>
      </c>
      <c r="F12" s="155">
        <v>0</v>
      </c>
      <c r="G12" s="156">
        <v>0</v>
      </c>
      <c r="H12" s="157">
        <v>0</v>
      </c>
      <c r="I12" s="154">
        <v>0</v>
      </c>
      <c r="J12" s="155">
        <v>0</v>
      </c>
      <c r="K12" s="154">
        <v>0</v>
      </c>
      <c r="L12" s="155">
        <v>0</v>
      </c>
      <c r="M12" s="154">
        <v>0</v>
      </c>
      <c r="N12" s="155">
        <v>0</v>
      </c>
      <c r="O12" s="154">
        <v>0</v>
      </c>
      <c r="P12" s="155">
        <v>0</v>
      </c>
      <c r="Q12" s="154">
        <v>0</v>
      </c>
      <c r="R12" s="158">
        <v>0</v>
      </c>
    </row>
    <row r="13" spans="1:18" x14ac:dyDescent="0.45">
      <c r="A13" s="31" t="str">
        <f t="shared" si="0"/>
        <v>กรุงเทพมหานคร</v>
      </c>
      <c r="B13" s="152">
        <f t="shared" ref="B13:C20" si="1">B12</f>
        <v>11</v>
      </c>
      <c r="C13" s="152">
        <f t="shared" si="1"/>
        <v>210</v>
      </c>
      <c r="D13" s="153" t="s">
        <v>302</v>
      </c>
      <c r="E13" s="159">
        <v>0</v>
      </c>
      <c r="F13" s="160">
        <v>0</v>
      </c>
      <c r="G13" s="161">
        <v>0</v>
      </c>
      <c r="H13" s="162">
        <v>0</v>
      </c>
      <c r="I13" s="159">
        <v>0</v>
      </c>
      <c r="J13" s="160">
        <v>0</v>
      </c>
      <c r="K13" s="159">
        <v>0</v>
      </c>
      <c r="L13" s="160">
        <v>0</v>
      </c>
      <c r="M13" s="159">
        <v>0</v>
      </c>
      <c r="N13" s="160">
        <v>0</v>
      </c>
      <c r="O13" s="159">
        <v>0</v>
      </c>
      <c r="P13" s="160">
        <v>0</v>
      </c>
      <c r="Q13" s="159">
        <v>0</v>
      </c>
      <c r="R13" s="163">
        <v>0</v>
      </c>
    </row>
    <row r="14" spans="1:18" x14ac:dyDescent="0.45">
      <c r="A14" s="31" t="str">
        <f t="shared" si="0"/>
        <v>กรุงเทพมหานคร</v>
      </c>
      <c r="B14" s="152">
        <f t="shared" si="1"/>
        <v>11</v>
      </c>
      <c r="C14" s="152">
        <f t="shared" si="1"/>
        <v>210</v>
      </c>
      <c r="D14" s="153" t="s">
        <v>303</v>
      </c>
      <c r="E14" s="159">
        <v>0</v>
      </c>
      <c r="F14" s="160">
        <v>0</v>
      </c>
      <c r="G14" s="161">
        <v>0</v>
      </c>
      <c r="H14" s="162">
        <v>0</v>
      </c>
      <c r="I14" s="159">
        <v>0</v>
      </c>
      <c r="J14" s="160">
        <v>0</v>
      </c>
      <c r="K14" s="159">
        <v>0</v>
      </c>
      <c r="L14" s="160">
        <v>0</v>
      </c>
      <c r="M14" s="159">
        <v>0</v>
      </c>
      <c r="N14" s="160">
        <v>0</v>
      </c>
      <c r="O14" s="159">
        <v>0</v>
      </c>
      <c r="P14" s="160">
        <v>0</v>
      </c>
      <c r="Q14" s="159">
        <v>0</v>
      </c>
      <c r="R14" s="163">
        <v>0</v>
      </c>
    </row>
    <row r="15" spans="1:18" x14ac:dyDescent="0.45">
      <c r="A15" s="31" t="str">
        <f t="shared" si="0"/>
        <v>กรุงเทพมหานคร</v>
      </c>
      <c r="B15" s="152">
        <f t="shared" si="1"/>
        <v>11</v>
      </c>
      <c r="C15" s="152">
        <f t="shared" si="1"/>
        <v>210</v>
      </c>
      <c r="D15" s="153" t="s">
        <v>304</v>
      </c>
      <c r="E15" s="159">
        <v>0</v>
      </c>
      <c r="F15" s="160">
        <v>0</v>
      </c>
      <c r="G15" s="161">
        <v>0</v>
      </c>
      <c r="H15" s="162">
        <v>0</v>
      </c>
      <c r="I15" s="159">
        <v>0</v>
      </c>
      <c r="J15" s="160">
        <v>0</v>
      </c>
      <c r="K15" s="159">
        <v>0</v>
      </c>
      <c r="L15" s="160">
        <v>0</v>
      </c>
      <c r="M15" s="159">
        <v>0</v>
      </c>
      <c r="N15" s="160">
        <v>0</v>
      </c>
      <c r="O15" s="159">
        <v>0</v>
      </c>
      <c r="P15" s="160">
        <v>0</v>
      </c>
      <c r="Q15" s="159">
        <v>0</v>
      </c>
      <c r="R15" s="163">
        <v>0</v>
      </c>
    </row>
    <row r="16" spans="1:18" x14ac:dyDescent="0.45">
      <c r="A16" s="31" t="str">
        <f t="shared" si="0"/>
        <v>กรุงเทพมหานคร</v>
      </c>
      <c r="B16" s="152">
        <f t="shared" si="1"/>
        <v>11</v>
      </c>
      <c r="C16" s="152">
        <f t="shared" si="1"/>
        <v>210</v>
      </c>
      <c r="D16" s="153" t="s">
        <v>305</v>
      </c>
      <c r="E16" s="159">
        <v>0</v>
      </c>
      <c r="F16" s="160">
        <v>0</v>
      </c>
      <c r="G16" s="161">
        <v>0</v>
      </c>
      <c r="H16" s="162">
        <v>0</v>
      </c>
      <c r="I16" s="159">
        <v>0</v>
      </c>
      <c r="J16" s="160">
        <v>0</v>
      </c>
      <c r="K16" s="159">
        <v>0</v>
      </c>
      <c r="L16" s="160">
        <v>0</v>
      </c>
      <c r="M16" s="159">
        <v>0</v>
      </c>
      <c r="N16" s="160">
        <v>0</v>
      </c>
      <c r="O16" s="159">
        <v>0</v>
      </c>
      <c r="P16" s="160">
        <v>0</v>
      </c>
      <c r="Q16" s="159">
        <v>0</v>
      </c>
      <c r="R16" s="163">
        <v>0</v>
      </c>
    </row>
    <row r="17" spans="1:18" x14ac:dyDescent="0.45">
      <c r="A17" s="31" t="str">
        <f t="shared" si="0"/>
        <v>กรุงเทพมหานคร</v>
      </c>
      <c r="B17" s="152">
        <f t="shared" si="1"/>
        <v>11</v>
      </c>
      <c r="C17" s="152">
        <f t="shared" si="1"/>
        <v>210</v>
      </c>
      <c r="D17" s="153" t="s">
        <v>306</v>
      </c>
      <c r="E17" s="159">
        <v>0</v>
      </c>
      <c r="F17" s="160">
        <v>0</v>
      </c>
      <c r="G17" s="161">
        <v>0</v>
      </c>
      <c r="H17" s="162">
        <v>0</v>
      </c>
      <c r="I17" s="159">
        <v>0</v>
      </c>
      <c r="J17" s="160">
        <v>0</v>
      </c>
      <c r="K17" s="159">
        <v>0</v>
      </c>
      <c r="L17" s="160">
        <v>0</v>
      </c>
      <c r="M17" s="159">
        <v>0</v>
      </c>
      <c r="N17" s="160">
        <v>0</v>
      </c>
      <c r="O17" s="159">
        <v>0</v>
      </c>
      <c r="P17" s="160">
        <v>0</v>
      </c>
      <c r="Q17" s="159">
        <v>0</v>
      </c>
      <c r="R17" s="163">
        <v>0</v>
      </c>
    </row>
    <row r="18" spans="1:18" x14ac:dyDescent="0.45">
      <c r="A18" s="31" t="str">
        <f t="shared" si="0"/>
        <v>กรุงเทพมหานคร</v>
      </c>
      <c r="B18" s="152">
        <f t="shared" si="1"/>
        <v>11</v>
      </c>
      <c r="C18" s="152">
        <f t="shared" si="1"/>
        <v>210</v>
      </c>
      <c r="D18" s="153" t="s">
        <v>307</v>
      </c>
      <c r="E18" s="159">
        <v>0</v>
      </c>
      <c r="F18" s="160">
        <v>0</v>
      </c>
      <c r="G18" s="161">
        <v>0</v>
      </c>
      <c r="H18" s="162">
        <v>0</v>
      </c>
      <c r="I18" s="159">
        <v>0</v>
      </c>
      <c r="J18" s="160">
        <v>0</v>
      </c>
      <c r="K18" s="159">
        <v>0</v>
      </c>
      <c r="L18" s="160">
        <v>0</v>
      </c>
      <c r="M18" s="159">
        <v>0</v>
      </c>
      <c r="N18" s="160">
        <v>0</v>
      </c>
      <c r="O18" s="159">
        <v>0</v>
      </c>
      <c r="P18" s="160">
        <v>0</v>
      </c>
      <c r="Q18" s="159">
        <v>0</v>
      </c>
      <c r="R18" s="163">
        <v>0</v>
      </c>
    </row>
    <row r="19" spans="1:18" x14ac:dyDescent="0.45">
      <c r="A19" s="44" t="str">
        <f t="shared" si="0"/>
        <v>กรุงเทพมหานคร</v>
      </c>
      <c r="B19" s="164">
        <f t="shared" si="1"/>
        <v>11</v>
      </c>
      <c r="C19" s="164">
        <f t="shared" si="1"/>
        <v>210</v>
      </c>
      <c r="D19" s="153" t="s">
        <v>308</v>
      </c>
      <c r="E19" s="165">
        <v>0</v>
      </c>
      <c r="F19" s="166">
        <v>0</v>
      </c>
      <c r="G19" s="161">
        <v>0</v>
      </c>
      <c r="H19" s="162">
        <v>0</v>
      </c>
      <c r="I19" s="165">
        <v>0</v>
      </c>
      <c r="J19" s="166">
        <v>0</v>
      </c>
      <c r="K19" s="165">
        <v>0</v>
      </c>
      <c r="L19" s="166">
        <v>0</v>
      </c>
      <c r="M19" s="165">
        <v>0</v>
      </c>
      <c r="N19" s="166">
        <v>0</v>
      </c>
      <c r="O19" s="165">
        <v>0</v>
      </c>
      <c r="P19" s="166">
        <v>0</v>
      </c>
      <c r="Q19" s="165">
        <v>0</v>
      </c>
      <c r="R19" s="167">
        <v>0</v>
      </c>
    </row>
    <row r="20" spans="1:18" ht="65.25" x14ac:dyDescent="0.45">
      <c r="A20" s="31" t="str">
        <f t="shared" si="0"/>
        <v>กรุงเทพมหานคร</v>
      </c>
      <c r="B20" s="152">
        <f t="shared" si="1"/>
        <v>11</v>
      </c>
      <c r="C20" s="152">
        <f t="shared" si="1"/>
        <v>210</v>
      </c>
      <c r="D20" s="168" t="s">
        <v>309</v>
      </c>
      <c r="E20" s="148">
        <v>0</v>
      </c>
      <c r="F20" s="169">
        <v>0</v>
      </c>
      <c r="G20" s="170">
        <v>0</v>
      </c>
      <c r="H20" s="171">
        <v>0</v>
      </c>
      <c r="I20" s="148">
        <v>0</v>
      </c>
      <c r="J20" s="169">
        <v>0</v>
      </c>
      <c r="K20" s="148">
        <v>0</v>
      </c>
      <c r="L20" s="169">
        <v>0</v>
      </c>
      <c r="M20" s="148">
        <v>0</v>
      </c>
      <c r="N20" s="169">
        <v>0</v>
      </c>
      <c r="O20" s="148">
        <v>0</v>
      </c>
      <c r="P20" s="169">
        <v>0</v>
      </c>
      <c r="Q20" s="148">
        <v>0</v>
      </c>
      <c r="R20" s="167">
        <v>0</v>
      </c>
    </row>
    <row r="21" spans="1:18" ht="23.25" thickBot="1" x14ac:dyDescent="0.5">
      <c r="A21" s="172" t="str">
        <f t="shared" si="0"/>
        <v>กรุงเทพมหานคร</v>
      </c>
      <c r="B21" s="173">
        <f>IF(B11=SUM(B11:B20)/10,B11,999)</f>
        <v>11</v>
      </c>
      <c r="C21" s="173">
        <f>IF(C11=SUM(C11:C20)/10,C11,999)</f>
        <v>210</v>
      </c>
      <c r="D21" s="174" t="s">
        <v>310</v>
      </c>
      <c r="E21" s="173">
        <f t="shared" ref="E21:R21" si="2">SUM(E12:E20)</f>
        <v>0</v>
      </c>
      <c r="F21" s="175">
        <f t="shared" si="2"/>
        <v>0</v>
      </c>
      <c r="G21" s="173">
        <f t="shared" si="2"/>
        <v>0</v>
      </c>
      <c r="H21" s="173">
        <f>SUM(H12:H20)</f>
        <v>0</v>
      </c>
      <c r="I21" s="173">
        <f t="shared" si="2"/>
        <v>0</v>
      </c>
      <c r="J21" s="175">
        <f t="shared" si="2"/>
        <v>0</v>
      </c>
      <c r="K21" s="173">
        <f t="shared" si="2"/>
        <v>0</v>
      </c>
      <c r="L21" s="175">
        <f t="shared" si="2"/>
        <v>0</v>
      </c>
      <c r="M21" s="173">
        <f t="shared" si="2"/>
        <v>0</v>
      </c>
      <c r="N21" s="175">
        <f t="shared" si="2"/>
        <v>0</v>
      </c>
      <c r="O21" s="173">
        <f t="shared" si="2"/>
        <v>0</v>
      </c>
      <c r="P21" s="175">
        <f t="shared" si="2"/>
        <v>0</v>
      </c>
      <c r="Q21" s="173">
        <f t="shared" si="2"/>
        <v>0</v>
      </c>
      <c r="R21" s="176">
        <f t="shared" si="2"/>
        <v>0</v>
      </c>
    </row>
    <row r="22" spans="1:18" ht="24" thickTop="1" x14ac:dyDescent="0.45">
      <c r="A22" s="147" t="s">
        <v>23</v>
      </c>
      <c r="B22" s="148">
        <v>1</v>
      </c>
      <c r="C22" s="148">
        <v>14</v>
      </c>
      <c r="D22" s="149" t="s">
        <v>300</v>
      </c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1"/>
    </row>
    <row r="23" spans="1:18" x14ac:dyDescent="0.45">
      <c r="A23" s="31" t="str">
        <f t="shared" si="0"/>
        <v>ขอนแก่น </v>
      </c>
      <c r="B23" s="152">
        <f>B22</f>
        <v>1</v>
      </c>
      <c r="C23" s="152">
        <f>C22</f>
        <v>14</v>
      </c>
      <c r="D23" s="153" t="s">
        <v>301</v>
      </c>
      <c r="E23" s="154">
        <v>0</v>
      </c>
      <c r="F23" s="155">
        <v>0</v>
      </c>
      <c r="G23" s="156">
        <v>0</v>
      </c>
      <c r="H23" s="157">
        <v>0</v>
      </c>
      <c r="I23" s="154">
        <v>0</v>
      </c>
      <c r="J23" s="155">
        <v>0</v>
      </c>
      <c r="K23" s="154">
        <v>0</v>
      </c>
      <c r="L23" s="155">
        <v>0</v>
      </c>
      <c r="M23" s="154">
        <v>0</v>
      </c>
      <c r="N23" s="155">
        <v>0</v>
      </c>
      <c r="O23" s="154">
        <v>0</v>
      </c>
      <c r="P23" s="155">
        <v>0</v>
      </c>
      <c r="Q23" s="154">
        <v>0</v>
      </c>
      <c r="R23" s="158">
        <v>0</v>
      </c>
    </row>
    <row r="24" spans="1:18" x14ac:dyDescent="0.45">
      <c r="A24" s="31" t="str">
        <f t="shared" si="0"/>
        <v>ขอนแก่น </v>
      </c>
      <c r="B24" s="152">
        <f t="shared" ref="B24:C24" si="3">B23</f>
        <v>1</v>
      </c>
      <c r="C24" s="152">
        <f t="shared" si="3"/>
        <v>14</v>
      </c>
      <c r="D24" s="153" t="s">
        <v>302</v>
      </c>
      <c r="E24" s="159">
        <v>0</v>
      </c>
      <c r="F24" s="160">
        <v>0</v>
      </c>
      <c r="G24" s="161">
        <v>0</v>
      </c>
      <c r="H24" s="162">
        <v>0</v>
      </c>
      <c r="I24" s="159">
        <v>0</v>
      </c>
      <c r="J24" s="160">
        <v>0</v>
      </c>
      <c r="K24" s="159">
        <v>0</v>
      </c>
      <c r="L24" s="160">
        <v>0</v>
      </c>
      <c r="M24" s="159">
        <v>0</v>
      </c>
      <c r="N24" s="160">
        <v>0</v>
      </c>
      <c r="O24" s="159">
        <v>0</v>
      </c>
      <c r="P24" s="160">
        <v>0</v>
      </c>
      <c r="Q24" s="159">
        <v>0</v>
      </c>
      <c r="R24" s="163">
        <v>0</v>
      </c>
    </row>
    <row r="25" spans="1:18" x14ac:dyDescent="0.45">
      <c r="A25" s="31" t="str">
        <f t="shared" si="0"/>
        <v>ขอนแก่น </v>
      </c>
      <c r="B25" s="152">
        <f t="shared" ref="B25:C25" si="4">B24</f>
        <v>1</v>
      </c>
      <c r="C25" s="152">
        <f t="shared" si="4"/>
        <v>14</v>
      </c>
      <c r="D25" s="153" t="s">
        <v>303</v>
      </c>
      <c r="E25" s="159">
        <v>0</v>
      </c>
      <c r="F25" s="160">
        <v>0</v>
      </c>
      <c r="G25" s="161">
        <v>0</v>
      </c>
      <c r="H25" s="162">
        <v>0</v>
      </c>
      <c r="I25" s="159">
        <v>0</v>
      </c>
      <c r="J25" s="160">
        <v>0</v>
      </c>
      <c r="K25" s="159">
        <v>0</v>
      </c>
      <c r="L25" s="160">
        <v>0</v>
      </c>
      <c r="M25" s="159">
        <v>0</v>
      </c>
      <c r="N25" s="160">
        <v>0</v>
      </c>
      <c r="O25" s="159">
        <v>0</v>
      </c>
      <c r="P25" s="160">
        <v>0</v>
      </c>
      <c r="Q25" s="159">
        <v>0</v>
      </c>
      <c r="R25" s="163">
        <v>0</v>
      </c>
    </row>
    <row r="26" spans="1:18" x14ac:dyDescent="0.45">
      <c r="A26" s="31" t="str">
        <f t="shared" si="0"/>
        <v>ขอนแก่น </v>
      </c>
      <c r="B26" s="152">
        <f t="shared" ref="B26:C26" si="5">B25</f>
        <v>1</v>
      </c>
      <c r="C26" s="152">
        <f t="shared" si="5"/>
        <v>14</v>
      </c>
      <c r="D26" s="153" t="s">
        <v>304</v>
      </c>
      <c r="E26" s="159">
        <v>0</v>
      </c>
      <c r="F26" s="160">
        <v>0</v>
      </c>
      <c r="G26" s="161">
        <v>0</v>
      </c>
      <c r="H26" s="162">
        <v>0</v>
      </c>
      <c r="I26" s="159">
        <v>0</v>
      </c>
      <c r="J26" s="160">
        <v>0</v>
      </c>
      <c r="K26" s="159">
        <v>0</v>
      </c>
      <c r="L26" s="160">
        <v>0</v>
      </c>
      <c r="M26" s="159">
        <v>0</v>
      </c>
      <c r="N26" s="160">
        <v>0</v>
      </c>
      <c r="O26" s="159">
        <v>0</v>
      </c>
      <c r="P26" s="160">
        <v>0</v>
      </c>
      <c r="Q26" s="159">
        <v>0</v>
      </c>
      <c r="R26" s="163">
        <v>0</v>
      </c>
    </row>
    <row r="27" spans="1:18" x14ac:dyDescent="0.45">
      <c r="A27" s="31" t="str">
        <f t="shared" si="0"/>
        <v>ขอนแก่น </v>
      </c>
      <c r="B27" s="152">
        <f t="shared" ref="B27:C27" si="6">B26</f>
        <v>1</v>
      </c>
      <c r="C27" s="152">
        <f t="shared" si="6"/>
        <v>14</v>
      </c>
      <c r="D27" s="153" t="s">
        <v>305</v>
      </c>
      <c r="E27" s="159">
        <v>0</v>
      </c>
      <c r="F27" s="160">
        <v>0</v>
      </c>
      <c r="G27" s="161">
        <v>0</v>
      </c>
      <c r="H27" s="162">
        <v>0</v>
      </c>
      <c r="I27" s="159">
        <v>0</v>
      </c>
      <c r="J27" s="160">
        <v>0</v>
      </c>
      <c r="K27" s="159">
        <v>0</v>
      </c>
      <c r="L27" s="160">
        <v>0</v>
      </c>
      <c r="M27" s="159">
        <v>0</v>
      </c>
      <c r="N27" s="160">
        <v>0</v>
      </c>
      <c r="O27" s="159">
        <v>0</v>
      </c>
      <c r="P27" s="160">
        <v>0</v>
      </c>
      <c r="Q27" s="159">
        <v>0</v>
      </c>
      <c r="R27" s="163">
        <v>0</v>
      </c>
    </row>
    <row r="28" spans="1:18" x14ac:dyDescent="0.45">
      <c r="A28" s="31" t="str">
        <f t="shared" si="0"/>
        <v>ขอนแก่น </v>
      </c>
      <c r="B28" s="152">
        <f t="shared" ref="B28:C28" si="7">B27</f>
        <v>1</v>
      </c>
      <c r="C28" s="152">
        <f t="shared" si="7"/>
        <v>14</v>
      </c>
      <c r="D28" s="153" t="s">
        <v>306</v>
      </c>
      <c r="E28" s="159">
        <v>0</v>
      </c>
      <c r="F28" s="160">
        <v>0</v>
      </c>
      <c r="G28" s="161">
        <v>0</v>
      </c>
      <c r="H28" s="162">
        <v>0</v>
      </c>
      <c r="I28" s="159">
        <v>0</v>
      </c>
      <c r="J28" s="160">
        <v>0</v>
      </c>
      <c r="K28" s="159">
        <v>0</v>
      </c>
      <c r="L28" s="160">
        <v>0</v>
      </c>
      <c r="M28" s="159">
        <v>0</v>
      </c>
      <c r="N28" s="160">
        <v>0</v>
      </c>
      <c r="O28" s="159">
        <v>0</v>
      </c>
      <c r="P28" s="160">
        <v>0</v>
      </c>
      <c r="Q28" s="159">
        <v>0</v>
      </c>
      <c r="R28" s="163">
        <v>0</v>
      </c>
    </row>
    <row r="29" spans="1:18" x14ac:dyDescent="0.45">
      <c r="A29" s="31" t="str">
        <f t="shared" si="0"/>
        <v>ขอนแก่น </v>
      </c>
      <c r="B29" s="152">
        <f t="shared" ref="B29:C29" si="8">B28</f>
        <v>1</v>
      </c>
      <c r="C29" s="152">
        <f t="shared" si="8"/>
        <v>14</v>
      </c>
      <c r="D29" s="153" t="s">
        <v>307</v>
      </c>
      <c r="E29" s="159">
        <v>0</v>
      </c>
      <c r="F29" s="160">
        <v>0</v>
      </c>
      <c r="G29" s="161">
        <v>0</v>
      </c>
      <c r="H29" s="162">
        <v>0</v>
      </c>
      <c r="I29" s="159">
        <v>0</v>
      </c>
      <c r="J29" s="160">
        <v>0</v>
      </c>
      <c r="K29" s="159">
        <v>0</v>
      </c>
      <c r="L29" s="160">
        <v>0</v>
      </c>
      <c r="M29" s="159">
        <v>0</v>
      </c>
      <c r="N29" s="160">
        <v>0</v>
      </c>
      <c r="O29" s="159">
        <v>0</v>
      </c>
      <c r="P29" s="160">
        <v>0</v>
      </c>
      <c r="Q29" s="159">
        <v>0</v>
      </c>
      <c r="R29" s="163">
        <v>0</v>
      </c>
    </row>
    <row r="30" spans="1:18" x14ac:dyDescent="0.45">
      <c r="A30" s="44" t="str">
        <f t="shared" si="0"/>
        <v>ขอนแก่น </v>
      </c>
      <c r="B30" s="164">
        <f t="shared" ref="B30:C30" si="9">B29</f>
        <v>1</v>
      </c>
      <c r="C30" s="164">
        <f t="shared" si="9"/>
        <v>14</v>
      </c>
      <c r="D30" s="153" t="s">
        <v>308</v>
      </c>
      <c r="E30" s="165">
        <v>0</v>
      </c>
      <c r="F30" s="166">
        <v>0</v>
      </c>
      <c r="G30" s="161">
        <v>0</v>
      </c>
      <c r="H30" s="162">
        <v>0</v>
      </c>
      <c r="I30" s="165">
        <v>0</v>
      </c>
      <c r="J30" s="166">
        <v>0</v>
      </c>
      <c r="K30" s="165">
        <v>0</v>
      </c>
      <c r="L30" s="166">
        <v>0</v>
      </c>
      <c r="M30" s="165">
        <v>0</v>
      </c>
      <c r="N30" s="166">
        <v>0</v>
      </c>
      <c r="O30" s="165">
        <v>0</v>
      </c>
      <c r="P30" s="166">
        <v>0</v>
      </c>
      <c r="Q30" s="165">
        <v>0</v>
      </c>
      <c r="R30" s="167">
        <v>0</v>
      </c>
    </row>
    <row r="31" spans="1:18" ht="65.25" x14ac:dyDescent="0.45">
      <c r="A31" s="31" t="str">
        <f t="shared" si="0"/>
        <v>ขอนแก่น </v>
      </c>
      <c r="B31" s="152">
        <f t="shared" ref="B31:C31" si="10">B30</f>
        <v>1</v>
      </c>
      <c r="C31" s="152">
        <f t="shared" si="10"/>
        <v>14</v>
      </c>
      <c r="D31" s="168" t="s">
        <v>309</v>
      </c>
      <c r="E31" s="148">
        <v>0</v>
      </c>
      <c r="F31" s="169">
        <v>0</v>
      </c>
      <c r="G31" s="170">
        <v>0</v>
      </c>
      <c r="H31" s="171">
        <v>0</v>
      </c>
      <c r="I31" s="148">
        <v>0</v>
      </c>
      <c r="J31" s="169">
        <v>0</v>
      </c>
      <c r="K31" s="148">
        <v>0</v>
      </c>
      <c r="L31" s="169">
        <v>0</v>
      </c>
      <c r="M31" s="148">
        <v>0</v>
      </c>
      <c r="N31" s="169">
        <v>0</v>
      </c>
      <c r="O31" s="148">
        <v>0</v>
      </c>
      <c r="P31" s="169">
        <v>0</v>
      </c>
      <c r="Q31" s="148">
        <v>0</v>
      </c>
      <c r="R31" s="167">
        <v>0</v>
      </c>
    </row>
    <row r="32" spans="1:18" ht="23.25" thickBot="1" x14ac:dyDescent="0.5">
      <c r="A32" s="172" t="str">
        <f t="shared" si="0"/>
        <v>ขอนแก่น </v>
      </c>
      <c r="B32" s="173">
        <f>IF(B22=SUM(B22:B31)/10,B22,999)</f>
        <v>1</v>
      </c>
      <c r="C32" s="173">
        <f>IF(C22=SUM(C22:C31)/10,C22,999)</f>
        <v>14</v>
      </c>
      <c r="D32" s="174" t="s">
        <v>310</v>
      </c>
      <c r="E32" s="173">
        <f t="shared" ref="E32:G32" si="11">SUM(E23:E31)</f>
        <v>0</v>
      </c>
      <c r="F32" s="175">
        <f t="shared" si="11"/>
        <v>0</v>
      </c>
      <c r="G32" s="173">
        <f t="shared" si="11"/>
        <v>0</v>
      </c>
      <c r="H32" s="173">
        <f>SUM(H23:H31)</f>
        <v>0</v>
      </c>
      <c r="I32" s="173">
        <f t="shared" ref="I32:R32" si="12">SUM(I23:I31)</f>
        <v>0</v>
      </c>
      <c r="J32" s="175">
        <f t="shared" si="12"/>
        <v>0</v>
      </c>
      <c r="K32" s="173">
        <f t="shared" si="12"/>
        <v>0</v>
      </c>
      <c r="L32" s="175">
        <f t="shared" si="12"/>
        <v>0</v>
      </c>
      <c r="M32" s="173">
        <f t="shared" si="12"/>
        <v>0</v>
      </c>
      <c r="N32" s="175">
        <f t="shared" si="12"/>
        <v>0</v>
      </c>
      <c r="O32" s="173">
        <f t="shared" si="12"/>
        <v>0</v>
      </c>
      <c r="P32" s="175">
        <f t="shared" si="12"/>
        <v>0</v>
      </c>
      <c r="Q32" s="173">
        <f t="shared" si="12"/>
        <v>0</v>
      </c>
      <c r="R32" s="176">
        <f t="shared" si="12"/>
        <v>0</v>
      </c>
    </row>
    <row r="33" ht="23.25" thickTop="1" x14ac:dyDescent="0.45"/>
  </sheetData>
  <sheetProtection formatCells="0" formatColumns="0" formatRows="0" insertRows="0" insertHyperlinks="0" deleteRows="0" selectLockedCells="1" sort="0" autoFilter="0"/>
  <mergeCells count="11">
    <mergeCell ref="G8:H9"/>
    <mergeCell ref="A8:A10"/>
    <mergeCell ref="B8:B10"/>
    <mergeCell ref="C8:C10"/>
    <mergeCell ref="D8:D10"/>
    <mergeCell ref="E8:F9"/>
    <mergeCell ref="Q8:R9"/>
    <mergeCell ref="I9:J9"/>
    <mergeCell ref="K9:L9"/>
    <mergeCell ref="M9:N9"/>
    <mergeCell ref="O9:P9"/>
  </mergeCells>
  <conditionalFormatting sqref="E12:E19">
    <cfRule type="expression" dxfId="153" priority="151" stopIfTrue="1">
      <formula>ISBLANK(E12)</formula>
    </cfRule>
  </conditionalFormatting>
  <conditionalFormatting sqref="F12:F19">
    <cfRule type="expression" dxfId="152" priority="152" stopIfTrue="1">
      <formula>AND(E12=0,F12&gt;0)</formula>
    </cfRule>
    <cfRule type="expression" dxfId="151" priority="153" stopIfTrue="1">
      <formula>AND(E12&gt;0,F12=0)</formula>
    </cfRule>
    <cfRule type="expression" dxfId="150" priority="154" stopIfTrue="1">
      <formula>ISBLANK(F12)</formula>
    </cfRule>
  </conditionalFormatting>
  <conditionalFormatting sqref="F20:F21">
    <cfRule type="expression" dxfId="149" priority="148" stopIfTrue="1">
      <formula>AND(E20=0,F20&gt;0)</formula>
    </cfRule>
    <cfRule type="expression" dxfId="148" priority="149" stopIfTrue="1">
      <formula>AND(E20&gt;0,F20=0)</formula>
    </cfRule>
    <cfRule type="expression" dxfId="147" priority="150" stopIfTrue="1">
      <formula>ISBLANK(F20)</formula>
    </cfRule>
  </conditionalFormatting>
  <conditionalFormatting sqref="G12:G20">
    <cfRule type="expression" dxfId="146" priority="147" stopIfTrue="1">
      <formula>ISBLANK(G12)</formula>
    </cfRule>
  </conditionalFormatting>
  <conditionalFormatting sqref="H12:H20">
    <cfRule type="expression" dxfId="145" priority="146" stopIfTrue="1">
      <formula>ISBLANK(H12)</formula>
    </cfRule>
  </conditionalFormatting>
  <conditionalFormatting sqref="E20:E21">
    <cfRule type="expression" dxfId="144" priority="145" stopIfTrue="1">
      <formula>ISBLANK(E20)</formula>
    </cfRule>
  </conditionalFormatting>
  <conditionalFormatting sqref="I12:I19">
    <cfRule type="expression" dxfId="143" priority="141" stopIfTrue="1">
      <formula>ISBLANK(I12)</formula>
    </cfRule>
  </conditionalFormatting>
  <conditionalFormatting sqref="J12:J19">
    <cfRule type="expression" dxfId="142" priority="142" stopIfTrue="1">
      <formula>AND(I12=0,J12&gt;0)</formula>
    </cfRule>
    <cfRule type="expression" dxfId="141" priority="143" stopIfTrue="1">
      <formula>AND(I12&gt;0,J12=0)</formula>
    </cfRule>
    <cfRule type="expression" dxfId="140" priority="144" stopIfTrue="1">
      <formula>ISBLANK(J12)</formula>
    </cfRule>
  </conditionalFormatting>
  <conditionalFormatting sqref="J20">
    <cfRule type="expression" dxfId="139" priority="138" stopIfTrue="1">
      <formula>AND(I20=0,J20&gt;0)</formula>
    </cfRule>
    <cfRule type="expression" dxfId="138" priority="139" stopIfTrue="1">
      <formula>AND(I20&gt;0,J20=0)</formula>
    </cfRule>
    <cfRule type="expression" dxfId="137" priority="140" stopIfTrue="1">
      <formula>ISBLANK(J20)</formula>
    </cfRule>
  </conditionalFormatting>
  <conditionalFormatting sqref="I20">
    <cfRule type="expression" dxfId="136" priority="137" stopIfTrue="1">
      <formula>ISBLANK(I20)</formula>
    </cfRule>
  </conditionalFormatting>
  <conditionalFormatting sqref="K12:K19">
    <cfRule type="expression" dxfId="135" priority="133" stopIfTrue="1">
      <formula>ISBLANK(K12)</formula>
    </cfRule>
  </conditionalFormatting>
  <conditionalFormatting sqref="L12:L19">
    <cfRule type="expression" dxfId="134" priority="134" stopIfTrue="1">
      <formula>AND(K12=0,L12&gt;0)</formula>
    </cfRule>
    <cfRule type="expression" dxfId="133" priority="135" stopIfTrue="1">
      <formula>AND(K12&gt;0,L12=0)</formula>
    </cfRule>
    <cfRule type="expression" dxfId="132" priority="136" stopIfTrue="1">
      <formula>ISBLANK(L12)</formula>
    </cfRule>
  </conditionalFormatting>
  <conditionalFormatting sqref="L20">
    <cfRule type="expression" dxfId="131" priority="130" stopIfTrue="1">
      <formula>AND(K20=0,L20&gt;0)</formula>
    </cfRule>
    <cfRule type="expression" dxfId="130" priority="131" stopIfTrue="1">
      <formula>AND(K20&gt;0,L20=0)</formula>
    </cfRule>
    <cfRule type="expression" dxfId="129" priority="132" stopIfTrue="1">
      <formula>ISBLANK(L20)</formula>
    </cfRule>
  </conditionalFormatting>
  <conditionalFormatting sqref="K20">
    <cfRule type="expression" dxfId="128" priority="129" stopIfTrue="1">
      <formula>ISBLANK(K20)</formula>
    </cfRule>
  </conditionalFormatting>
  <conditionalFormatting sqref="M12:M19">
    <cfRule type="expression" dxfId="127" priority="125" stopIfTrue="1">
      <formula>ISBLANK(M12)</formula>
    </cfRule>
  </conditionalFormatting>
  <conditionalFormatting sqref="N12:N19">
    <cfRule type="expression" dxfId="126" priority="126" stopIfTrue="1">
      <formula>AND(M12=0,N12&gt;0)</formula>
    </cfRule>
    <cfRule type="expression" dxfId="125" priority="127" stopIfTrue="1">
      <formula>AND(M12&gt;0,N12=0)</formula>
    </cfRule>
    <cfRule type="expression" dxfId="124" priority="128" stopIfTrue="1">
      <formula>ISBLANK(N12)</formula>
    </cfRule>
  </conditionalFormatting>
  <conditionalFormatting sqref="N20">
    <cfRule type="expression" dxfId="123" priority="122" stopIfTrue="1">
      <formula>AND(M20=0,N20&gt;0)</formula>
    </cfRule>
    <cfRule type="expression" dxfId="122" priority="123" stopIfTrue="1">
      <formula>AND(M20&gt;0,N20=0)</formula>
    </cfRule>
    <cfRule type="expression" dxfId="121" priority="124" stopIfTrue="1">
      <formula>ISBLANK(N20)</formula>
    </cfRule>
  </conditionalFormatting>
  <conditionalFormatting sqref="M20">
    <cfRule type="expression" dxfId="120" priority="121" stopIfTrue="1">
      <formula>ISBLANK(M20)</formula>
    </cfRule>
  </conditionalFormatting>
  <conditionalFormatting sqref="O12:O19">
    <cfRule type="expression" dxfId="119" priority="117" stopIfTrue="1">
      <formula>ISBLANK(O12)</formula>
    </cfRule>
  </conditionalFormatting>
  <conditionalFormatting sqref="P12:P19">
    <cfRule type="expression" dxfId="118" priority="118" stopIfTrue="1">
      <formula>AND(O12=0,P12&gt;0)</formula>
    </cfRule>
    <cfRule type="expression" dxfId="117" priority="119" stopIfTrue="1">
      <formula>AND(O12&gt;0,P12=0)</formula>
    </cfRule>
    <cfRule type="expression" dxfId="116" priority="120" stopIfTrue="1">
      <formula>ISBLANK(P12)</formula>
    </cfRule>
  </conditionalFormatting>
  <conditionalFormatting sqref="P20">
    <cfRule type="expression" dxfId="115" priority="114" stopIfTrue="1">
      <formula>AND(O20=0,P20&gt;0)</formula>
    </cfRule>
    <cfRule type="expression" dxfId="114" priority="115" stopIfTrue="1">
      <formula>AND(O20&gt;0,P20=0)</formula>
    </cfRule>
    <cfRule type="expression" dxfId="113" priority="116" stopIfTrue="1">
      <formula>ISBLANK(P20)</formula>
    </cfRule>
  </conditionalFormatting>
  <conditionalFormatting sqref="O20">
    <cfRule type="expression" dxfId="112" priority="113" stopIfTrue="1">
      <formula>ISBLANK(O20)</formula>
    </cfRule>
  </conditionalFormatting>
  <conditionalFormatting sqref="Q12:Q19">
    <cfRule type="expression" dxfId="111" priority="109" stopIfTrue="1">
      <formula>ISBLANK(Q12)</formula>
    </cfRule>
  </conditionalFormatting>
  <conditionalFormatting sqref="R12:R19">
    <cfRule type="expression" dxfId="110" priority="110" stopIfTrue="1">
      <formula>AND(Q12=0,R12&gt;0)</formula>
    </cfRule>
    <cfRule type="expression" dxfId="109" priority="111" stopIfTrue="1">
      <formula>AND(Q12&gt;0,R12=0)</formula>
    </cfRule>
    <cfRule type="expression" dxfId="108" priority="112" stopIfTrue="1">
      <formula>ISBLANK(R12)</formula>
    </cfRule>
  </conditionalFormatting>
  <conditionalFormatting sqref="R20">
    <cfRule type="expression" dxfId="107" priority="106" stopIfTrue="1">
      <formula>AND(Q20=0,R20&gt;0)</formula>
    </cfRule>
    <cfRule type="expression" dxfId="106" priority="107" stopIfTrue="1">
      <formula>AND(Q20&gt;0,R20=0)</formula>
    </cfRule>
    <cfRule type="expression" dxfId="105" priority="108" stopIfTrue="1">
      <formula>ISBLANK(R20)</formula>
    </cfRule>
  </conditionalFormatting>
  <conditionalFormatting sqref="Q20">
    <cfRule type="expression" dxfId="104" priority="105" stopIfTrue="1">
      <formula>ISBLANK(Q20)</formula>
    </cfRule>
  </conditionalFormatting>
  <conditionalFormatting sqref="C11">
    <cfRule type="expression" dxfId="103" priority="102" stopIfTrue="1">
      <formula>ISBLANK(C11)</formula>
    </cfRule>
  </conditionalFormatting>
  <conditionalFormatting sqref="B12:C20">
    <cfRule type="expression" dxfId="102" priority="104" stopIfTrue="1">
      <formula>ISBLANK(B12)</formula>
    </cfRule>
  </conditionalFormatting>
  <conditionalFormatting sqref="B11">
    <cfRule type="expression" dxfId="101" priority="103" stopIfTrue="1">
      <formula>ISBLANK(B11)</formula>
    </cfRule>
  </conditionalFormatting>
  <conditionalFormatting sqref="C21">
    <cfRule type="expression" dxfId="100" priority="101" stopIfTrue="1">
      <formula>ISBLANK(C21)</formula>
    </cfRule>
  </conditionalFormatting>
  <conditionalFormatting sqref="G21">
    <cfRule type="expression" dxfId="99" priority="100" stopIfTrue="1">
      <formula>ISBLANK(G21)</formula>
    </cfRule>
  </conditionalFormatting>
  <conditionalFormatting sqref="J21">
    <cfRule type="expression" dxfId="98" priority="97" stopIfTrue="1">
      <formula>AND(I21=0,J21&gt;0)</formula>
    </cfRule>
    <cfRule type="expression" dxfId="97" priority="98" stopIfTrue="1">
      <formula>AND(I21&gt;0,J21=0)</formula>
    </cfRule>
    <cfRule type="expression" dxfId="96" priority="99" stopIfTrue="1">
      <formula>ISBLANK(J21)</formula>
    </cfRule>
  </conditionalFormatting>
  <conditionalFormatting sqref="I21">
    <cfRule type="expression" dxfId="95" priority="96" stopIfTrue="1">
      <formula>ISBLANK(I21)</formula>
    </cfRule>
  </conditionalFormatting>
  <conditionalFormatting sqref="L21">
    <cfRule type="expression" dxfId="94" priority="93" stopIfTrue="1">
      <formula>AND(K21=0,L21&gt;0)</formula>
    </cfRule>
    <cfRule type="expression" dxfId="93" priority="94" stopIfTrue="1">
      <formula>AND(K21&gt;0,L21=0)</formula>
    </cfRule>
    <cfRule type="expression" dxfId="92" priority="95" stopIfTrue="1">
      <formula>ISBLANK(L21)</formula>
    </cfRule>
  </conditionalFormatting>
  <conditionalFormatting sqref="K21">
    <cfRule type="expression" dxfId="91" priority="92" stopIfTrue="1">
      <formula>ISBLANK(K21)</formula>
    </cfRule>
  </conditionalFormatting>
  <conditionalFormatting sqref="N21">
    <cfRule type="expression" dxfId="90" priority="89" stopIfTrue="1">
      <formula>AND(M21=0,N21&gt;0)</formula>
    </cfRule>
    <cfRule type="expression" dxfId="89" priority="90" stopIfTrue="1">
      <formula>AND(M21&gt;0,N21=0)</formula>
    </cfRule>
    <cfRule type="expression" dxfId="88" priority="91" stopIfTrue="1">
      <formula>ISBLANK(N21)</formula>
    </cfRule>
  </conditionalFormatting>
  <conditionalFormatting sqref="M21">
    <cfRule type="expression" dxfId="87" priority="88" stopIfTrue="1">
      <formula>ISBLANK(M21)</formula>
    </cfRule>
  </conditionalFormatting>
  <conditionalFormatting sqref="P21">
    <cfRule type="expression" dxfId="86" priority="85" stopIfTrue="1">
      <formula>AND(O21=0,P21&gt;0)</formula>
    </cfRule>
    <cfRule type="expression" dxfId="85" priority="86" stopIfTrue="1">
      <formula>AND(O21&gt;0,P21=0)</formula>
    </cfRule>
    <cfRule type="expression" dxfId="84" priority="87" stopIfTrue="1">
      <formula>ISBLANK(P21)</formula>
    </cfRule>
  </conditionalFormatting>
  <conditionalFormatting sqref="O21">
    <cfRule type="expression" dxfId="83" priority="84" stopIfTrue="1">
      <formula>ISBLANK(O21)</formula>
    </cfRule>
  </conditionalFormatting>
  <conditionalFormatting sqref="R21">
    <cfRule type="expression" dxfId="82" priority="81" stopIfTrue="1">
      <formula>AND(Q21=0,R21&gt;0)</formula>
    </cfRule>
    <cfRule type="expression" dxfId="81" priority="82" stopIfTrue="1">
      <formula>AND(Q21&gt;0,R21=0)</formula>
    </cfRule>
    <cfRule type="expression" dxfId="80" priority="83" stopIfTrue="1">
      <formula>ISBLANK(R21)</formula>
    </cfRule>
  </conditionalFormatting>
  <conditionalFormatting sqref="Q21">
    <cfRule type="expression" dxfId="79" priority="80" stopIfTrue="1">
      <formula>ISBLANK(Q21)</formula>
    </cfRule>
  </conditionalFormatting>
  <conditionalFormatting sqref="B21">
    <cfRule type="expression" dxfId="78" priority="79" stopIfTrue="1">
      <formula>ISBLANK(B21)</formula>
    </cfRule>
  </conditionalFormatting>
  <conditionalFormatting sqref="H21">
    <cfRule type="expression" dxfId="77" priority="78" stopIfTrue="1">
      <formula>ISBLANK(H21)</formula>
    </cfRule>
  </conditionalFormatting>
  <conditionalFormatting sqref="E23:E30">
    <cfRule type="expression" dxfId="76" priority="74" stopIfTrue="1">
      <formula>ISBLANK(E23)</formula>
    </cfRule>
  </conditionalFormatting>
  <conditionalFormatting sqref="F23:F30">
    <cfRule type="expression" dxfId="75" priority="75" stopIfTrue="1">
      <formula>AND(E23=0,F23&gt;0)</formula>
    </cfRule>
    <cfRule type="expression" dxfId="74" priority="76" stopIfTrue="1">
      <formula>AND(E23&gt;0,F23=0)</formula>
    </cfRule>
    <cfRule type="expression" dxfId="73" priority="77" stopIfTrue="1">
      <formula>ISBLANK(F23)</formula>
    </cfRule>
  </conditionalFormatting>
  <conditionalFormatting sqref="F31:F32">
    <cfRule type="expression" dxfId="72" priority="71" stopIfTrue="1">
      <formula>AND(E31=0,F31&gt;0)</formula>
    </cfRule>
    <cfRule type="expression" dxfId="71" priority="72" stopIfTrue="1">
      <formula>AND(E31&gt;0,F31=0)</formula>
    </cfRule>
    <cfRule type="expression" dxfId="70" priority="73" stopIfTrue="1">
      <formula>ISBLANK(F31)</formula>
    </cfRule>
  </conditionalFormatting>
  <conditionalFormatting sqref="G23:G31">
    <cfRule type="expression" dxfId="69" priority="70" stopIfTrue="1">
      <formula>ISBLANK(G23)</formula>
    </cfRule>
  </conditionalFormatting>
  <conditionalFormatting sqref="H23:H31">
    <cfRule type="expression" dxfId="68" priority="69" stopIfTrue="1">
      <formula>ISBLANK(H23)</formula>
    </cfRule>
  </conditionalFormatting>
  <conditionalFormatting sqref="E31:E32">
    <cfRule type="expression" dxfId="67" priority="68" stopIfTrue="1">
      <formula>ISBLANK(E31)</formula>
    </cfRule>
  </conditionalFormatting>
  <conditionalFormatting sqref="I23:I30">
    <cfRule type="expression" dxfId="66" priority="64" stopIfTrue="1">
      <formula>ISBLANK(I23)</formula>
    </cfRule>
  </conditionalFormatting>
  <conditionalFormatting sqref="J23:J30">
    <cfRule type="expression" dxfId="65" priority="65" stopIfTrue="1">
      <formula>AND(I23=0,J23&gt;0)</formula>
    </cfRule>
    <cfRule type="expression" dxfId="64" priority="66" stopIfTrue="1">
      <formula>AND(I23&gt;0,J23=0)</formula>
    </cfRule>
    <cfRule type="expression" dxfId="63" priority="67" stopIfTrue="1">
      <formula>ISBLANK(J23)</formula>
    </cfRule>
  </conditionalFormatting>
  <conditionalFormatting sqref="J31">
    <cfRule type="expression" dxfId="62" priority="61" stopIfTrue="1">
      <formula>AND(I31=0,J31&gt;0)</formula>
    </cfRule>
    <cfRule type="expression" dxfId="61" priority="62" stopIfTrue="1">
      <formula>AND(I31&gt;0,J31=0)</formula>
    </cfRule>
    <cfRule type="expression" dxfId="60" priority="63" stopIfTrue="1">
      <formula>ISBLANK(J31)</formula>
    </cfRule>
  </conditionalFormatting>
  <conditionalFormatting sqref="I31">
    <cfRule type="expression" dxfId="59" priority="60" stopIfTrue="1">
      <formula>ISBLANK(I31)</formula>
    </cfRule>
  </conditionalFormatting>
  <conditionalFormatting sqref="K23:K30">
    <cfRule type="expression" dxfId="58" priority="56" stopIfTrue="1">
      <formula>ISBLANK(K23)</formula>
    </cfRule>
  </conditionalFormatting>
  <conditionalFormatting sqref="L23:L30">
    <cfRule type="expression" dxfId="57" priority="57" stopIfTrue="1">
      <formula>AND(K23=0,L23&gt;0)</formula>
    </cfRule>
    <cfRule type="expression" dxfId="56" priority="58" stopIfTrue="1">
      <formula>AND(K23&gt;0,L23=0)</formula>
    </cfRule>
    <cfRule type="expression" dxfId="55" priority="59" stopIfTrue="1">
      <formula>ISBLANK(L23)</formula>
    </cfRule>
  </conditionalFormatting>
  <conditionalFormatting sqref="L31">
    <cfRule type="expression" dxfId="54" priority="53" stopIfTrue="1">
      <formula>AND(K31=0,L31&gt;0)</formula>
    </cfRule>
    <cfRule type="expression" dxfId="53" priority="54" stopIfTrue="1">
      <formula>AND(K31&gt;0,L31=0)</formula>
    </cfRule>
    <cfRule type="expression" dxfId="52" priority="55" stopIfTrue="1">
      <formula>ISBLANK(L31)</formula>
    </cfRule>
  </conditionalFormatting>
  <conditionalFormatting sqref="K31">
    <cfRule type="expression" dxfId="51" priority="52" stopIfTrue="1">
      <formula>ISBLANK(K31)</formula>
    </cfRule>
  </conditionalFormatting>
  <conditionalFormatting sqref="M23:M30">
    <cfRule type="expression" dxfId="50" priority="48" stopIfTrue="1">
      <formula>ISBLANK(M23)</formula>
    </cfRule>
  </conditionalFormatting>
  <conditionalFormatting sqref="N23:N30">
    <cfRule type="expression" dxfId="49" priority="49" stopIfTrue="1">
      <formula>AND(M23=0,N23&gt;0)</formula>
    </cfRule>
    <cfRule type="expression" dxfId="48" priority="50" stopIfTrue="1">
      <formula>AND(M23&gt;0,N23=0)</formula>
    </cfRule>
    <cfRule type="expression" dxfId="47" priority="51" stopIfTrue="1">
      <formula>ISBLANK(N23)</formula>
    </cfRule>
  </conditionalFormatting>
  <conditionalFormatting sqref="N31">
    <cfRule type="expression" dxfId="46" priority="45" stopIfTrue="1">
      <formula>AND(M31=0,N31&gt;0)</formula>
    </cfRule>
    <cfRule type="expression" dxfId="45" priority="46" stopIfTrue="1">
      <formula>AND(M31&gt;0,N31=0)</formula>
    </cfRule>
    <cfRule type="expression" dxfId="44" priority="47" stopIfTrue="1">
      <formula>ISBLANK(N31)</formula>
    </cfRule>
  </conditionalFormatting>
  <conditionalFormatting sqref="M31">
    <cfRule type="expression" dxfId="43" priority="44" stopIfTrue="1">
      <formula>ISBLANK(M31)</formula>
    </cfRule>
  </conditionalFormatting>
  <conditionalFormatting sqref="O23:O30">
    <cfRule type="expression" dxfId="42" priority="40" stopIfTrue="1">
      <formula>ISBLANK(O23)</formula>
    </cfRule>
  </conditionalFormatting>
  <conditionalFormatting sqref="P23:P30">
    <cfRule type="expression" dxfId="41" priority="41" stopIfTrue="1">
      <formula>AND(O23=0,P23&gt;0)</formula>
    </cfRule>
    <cfRule type="expression" dxfId="40" priority="42" stopIfTrue="1">
      <formula>AND(O23&gt;0,P23=0)</formula>
    </cfRule>
    <cfRule type="expression" dxfId="39" priority="43" stopIfTrue="1">
      <formula>ISBLANK(P23)</formula>
    </cfRule>
  </conditionalFormatting>
  <conditionalFormatting sqref="P31">
    <cfRule type="expression" dxfId="38" priority="37" stopIfTrue="1">
      <formula>AND(O31=0,P31&gt;0)</formula>
    </cfRule>
    <cfRule type="expression" dxfId="37" priority="38" stopIfTrue="1">
      <formula>AND(O31&gt;0,P31=0)</formula>
    </cfRule>
    <cfRule type="expression" dxfId="36" priority="39" stopIfTrue="1">
      <formula>ISBLANK(P31)</formula>
    </cfRule>
  </conditionalFormatting>
  <conditionalFormatting sqref="O31">
    <cfRule type="expression" dxfId="35" priority="36" stopIfTrue="1">
      <formula>ISBLANK(O31)</formula>
    </cfRule>
  </conditionalFormatting>
  <conditionalFormatting sqref="Q23:Q30">
    <cfRule type="expression" dxfId="34" priority="32" stopIfTrue="1">
      <formula>ISBLANK(Q23)</formula>
    </cfRule>
  </conditionalFormatting>
  <conditionalFormatting sqref="R23:R30">
    <cfRule type="expression" dxfId="33" priority="33" stopIfTrue="1">
      <formula>AND(Q23=0,R23&gt;0)</formula>
    </cfRule>
    <cfRule type="expression" dxfId="32" priority="34" stopIfTrue="1">
      <formula>AND(Q23&gt;0,R23=0)</formula>
    </cfRule>
    <cfRule type="expression" dxfId="31" priority="35" stopIfTrue="1">
      <formula>ISBLANK(R23)</formula>
    </cfRule>
  </conditionalFormatting>
  <conditionalFormatting sqref="R31">
    <cfRule type="expression" dxfId="30" priority="29" stopIfTrue="1">
      <formula>AND(Q31=0,R31&gt;0)</formula>
    </cfRule>
    <cfRule type="expression" dxfId="29" priority="30" stopIfTrue="1">
      <formula>AND(Q31&gt;0,R31=0)</formula>
    </cfRule>
    <cfRule type="expression" dxfId="28" priority="31" stopIfTrue="1">
      <formula>ISBLANK(R31)</formula>
    </cfRule>
  </conditionalFormatting>
  <conditionalFormatting sqref="Q31">
    <cfRule type="expression" dxfId="27" priority="28" stopIfTrue="1">
      <formula>ISBLANK(Q31)</formula>
    </cfRule>
  </conditionalFormatting>
  <conditionalFormatting sqref="C22">
    <cfRule type="expression" dxfId="26" priority="25" stopIfTrue="1">
      <formula>ISBLANK(C22)</formula>
    </cfRule>
  </conditionalFormatting>
  <conditionalFormatting sqref="B23:C31">
    <cfRule type="expression" dxfId="25" priority="27" stopIfTrue="1">
      <formula>ISBLANK(B23)</formula>
    </cfRule>
  </conditionalFormatting>
  <conditionalFormatting sqref="B22">
    <cfRule type="expression" dxfId="24" priority="26" stopIfTrue="1">
      <formula>ISBLANK(B22)</formula>
    </cfRule>
  </conditionalFormatting>
  <conditionalFormatting sqref="C32">
    <cfRule type="expression" dxfId="23" priority="24" stopIfTrue="1">
      <formula>ISBLANK(C32)</formula>
    </cfRule>
  </conditionalFormatting>
  <conditionalFormatting sqref="G32">
    <cfRule type="expression" dxfId="22" priority="23" stopIfTrue="1">
      <formula>ISBLANK(G32)</formula>
    </cfRule>
  </conditionalFormatting>
  <conditionalFormatting sqref="J32">
    <cfRule type="expression" dxfId="21" priority="20" stopIfTrue="1">
      <formula>AND(I32=0,J32&gt;0)</formula>
    </cfRule>
    <cfRule type="expression" dxfId="20" priority="21" stopIfTrue="1">
      <formula>AND(I32&gt;0,J32=0)</formula>
    </cfRule>
    <cfRule type="expression" dxfId="19" priority="22" stopIfTrue="1">
      <formula>ISBLANK(J32)</formula>
    </cfRule>
  </conditionalFormatting>
  <conditionalFormatting sqref="I32">
    <cfRule type="expression" dxfId="18" priority="19" stopIfTrue="1">
      <formula>ISBLANK(I32)</formula>
    </cfRule>
  </conditionalFormatting>
  <conditionalFormatting sqref="L32">
    <cfRule type="expression" dxfId="17" priority="16" stopIfTrue="1">
      <formula>AND(K32=0,L32&gt;0)</formula>
    </cfRule>
    <cfRule type="expression" dxfId="16" priority="17" stopIfTrue="1">
      <formula>AND(K32&gt;0,L32=0)</formula>
    </cfRule>
    <cfRule type="expression" dxfId="15" priority="18" stopIfTrue="1">
      <formula>ISBLANK(L32)</formula>
    </cfRule>
  </conditionalFormatting>
  <conditionalFormatting sqref="K32">
    <cfRule type="expression" dxfId="14" priority="15" stopIfTrue="1">
      <formula>ISBLANK(K32)</formula>
    </cfRule>
  </conditionalFormatting>
  <conditionalFormatting sqref="N32">
    <cfRule type="expression" dxfId="13" priority="12" stopIfTrue="1">
      <formula>AND(M32=0,N32&gt;0)</formula>
    </cfRule>
    <cfRule type="expression" dxfId="12" priority="13" stopIfTrue="1">
      <formula>AND(M32&gt;0,N32=0)</formula>
    </cfRule>
    <cfRule type="expression" dxfId="11" priority="14" stopIfTrue="1">
      <formula>ISBLANK(N32)</formula>
    </cfRule>
  </conditionalFormatting>
  <conditionalFormatting sqref="M32">
    <cfRule type="expression" dxfId="10" priority="11" stopIfTrue="1">
      <formula>ISBLANK(M32)</formula>
    </cfRule>
  </conditionalFormatting>
  <conditionalFormatting sqref="P32">
    <cfRule type="expression" dxfId="9" priority="8" stopIfTrue="1">
      <formula>AND(O32=0,P32&gt;0)</formula>
    </cfRule>
    <cfRule type="expression" dxfId="8" priority="9" stopIfTrue="1">
      <formula>AND(O32&gt;0,P32=0)</formula>
    </cfRule>
    <cfRule type="expression" dxfId="7" priority="10" stopIfTrue="1">
      <formula>ISBLANK(P32)</formula>
    </cfRule>
  </conditionalFormatting>
  <conditionalFormatting sqref="O32">
    <cfRule type="expression" dxfId="6" priority="7" stopIfTrue="1">
      <formula>ISBLANK(O32)</formula>
    </cfRule>
  </conditionalFormatting>
  <conditionalFormatting sqref="R32">
    <cfRule type="expression" dxfId="5" priority="4" stopIfTrue="1">
      <formula>AND(Q32=0,R32&gt;0)</formula>
    </cfRule>
    <cfRule type="expression" dxfId="4" priority="5" stopIfTrue="1">
      <formula>AND(Q32&gt;0,R32=0)</formula>
    </cfRule>
    <cfRule type="expression" dxfId="3" priority="6" stopIfTrue="1">
      <formula>ISBLANK(R32)</formula>
    </cfRule>
  </conditionalFormatting>
  <conditionalFormatting sqref="Q32">
    <cfRule type="expression" dxfId="2" priority="3" stopIfTrue="1">
      <formula>ISBLANK(Q32)</formula>
    </cfRule>
  </conditionalFormatting>
  <conditionalFormatting sqref="B32">
    <cfRule type="expression" dxfId="1" priority="2" stopIfTrue="1">
      <formula>ISBLANK(B32)</formula>
    </cfRule>
  </conditionalFormatting>
  <conditionalFormatting sqref="H32">
    <cfRule type="expression" dxfId="0" priority="1" stopIfTrue="1">
      <formula>ISBLANK(H32)</formula>
    </cfRule>
  </conditionalFormatting>
  <dataValidations count="2">
    <dataValidation type="decimal" operator="greaterThanOrEqual" allowBlank="1" showInputMessage="1" showErrorMessage="1" error="จำนวนเงินต้องมากกว่าหรือเท่ากับศูนย์" sqref="F12:F21 P12:P21 R12:R21 J12:J21 L12:L21 N12:N21 H12:H20 F23:F32 P23:P32 R23:R32 J23:J32 L23:L32 N23:N32 H23:H31">
      <formula1>0</formula1>
    </dataValidation>
    <dataValidation type="whole" operator="greaterThanOrEqual" allowBlank="1" showInputMessage="1" showErrorMessage="1" error="จำนวนบัญชีต้องเป็นจำนวนเต็มและมีค่ามากกว่าหรือเท่ากับศูนย์" sqref="E12:E21 O12:O21 Q12:Q21 G12:G21 I12:I21 K12:K21 M12:M21 B11:C32 H21 E23:E32 O23:O32 Q23:Q32 G23:G32 I23:I32 K23:K32 M23:M32 H32">
      <formula1>0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Rule!$G$1:$G$78</xm:f>
          </x14:formula1>
          <xm:sqref>A11 A22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Rule</vt:lpstr>
      <vt:lpstr>อ่านก่อนใช้</vt:lpstr>
      <vt:lpstr>ผู้ส่งข้อมูล</vt:lpstr>
      <vt:lpstr>1. Unsecured PLR for others</vt:lpstr>
      <vt:lpstr>2. Unsecured PLR for occupation</vt:lpstr>
      <vt:lpstr>3. Title Loan</vt:lpstr>
      <vt:lpstr>ตัวอย่างการกรอกข้อมูลรายจังหวัด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สมบัติ แสนบุตร</dc:creator>
  <cp:lastModifiedBy>ขวัญเนตร จิตรวัฒนาฤกษ์</cp:lastModifiedBy>
  <dcterms:created xsi:type="dcterms:W3CDTF">2019-05-03T09:16:40Z</dcterms:created>
  <dcterms:modified xsi:type="dcterms:W3CDTF">2019-05-23T17:07:11Z</dcterms:modified>
</cp:coreProperties>
</file>