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erv\ฝบข\DMD\Statistics and Information Systems Department\2.1.1 Data Management Systems Team 1-2\CENTRALFILE\BA-FM 2019\FM Projects\Gold Futures\Final\"/>
    </mc:Choice>
  </mc:AlternateContent>
  <bookViews>
    <workbookView xWindow="-120" yWindow="-120" windowWidth="20730" windowHeight="11160" tabRatio="721" activeTab="3"/>
  </bookViews>
  <sheets>
    <sheet name="อ่านก่อนใช้" sheetId="7" r:id="rId1"/>
    <sheet name="ผู้ส่งข้อมูล" sheetId="6" r:id="rId2"/>
    <sheet name="Rule1" sheetId="9" state="hidden" r:id="rId3"/>
    <sheet name="Gold Futures and FX Transaction" sheetId="8" r:id="rId4"/>
    <sheet name="ตัวอย่างการกรอกรายงาน" sheetId="5" r:id="rId5"/>
    <sheet name="รายละเอียด" sheetId="3" r:id="rId6"/>
  </sheets>
  <definedNames>
    <definedName name="CME">Rule1!$K$3:$K$179</definedName>
    <definedName name="COMEX">Rule1!$L$3:$L$179</definedName>
    <definedName name="EUREX">Rule1!$P$3:$P$179</definedName>
    <definedName name="Exchange_Name">Rule1!$C$2:$C$11</definedName>
    <definedName name="ICE">Rule1!$Q$3:$Q$179</definedName>
    <definedName name="List_1">Rule1!$J$2:$S$2</definedName>
    <definedName name="LME">Rule1!$M$3:$M$179</definedName>
    <definedName name="NASDAQ">Rule1!$O$3:$O$179</definedName>
    <definedName name="OTC">Rule1!$R$3:$R$179</definedName>
    <definedName name="Others">Rule1!$S$3:$S$179</definedName>
    <definedName name="TFEX">Rule1!$J$3</definedName>
    <definedName name="TOCOM">Rule1!$N$3:$N$179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" i="8" l="1"/>
  <c r="B3" i="8"/>
  <c r="B4" i="8"/>
  <c r="B5" i="8"/>
  <c r="L30" i="5" l="1"/>
  <c r="K28" i="5"/>
  <c r="L28" i="5" s="1"/>
  <c r="G28" i="5"/>
  <c r="H28" i="5" s="1"/>
  <c r="K27" i="5"/>
  <c r="L27" i="5" s="1"/>
  <c r="K26" i="5"/>
  <c r="L26" i="5" s="1"/>
  <c r="G26" i="5"/>
  <c r="H26" i="5" s="1"/>
  <c r="K25" i="5"/>
  <c r="L25" i="5" s="1"/>
  <c r="H25" i="5"/>
  <c r="G25" i="5"/>
  <c r="L24" i="5"/>
  <c r="H24" i="5"/>
  <c r="K23" i="5"/>
  <c r="L23" i="5" s="1"/>
  <c r="G23" i="5"/>
  <c r="H23" i="5" s="1"/>
  <c r="K22" i="5"/>
  <c r="L22" i="5" s="1"/>
  <c r="G22" i="5"/>
  <c r="H22" i="5" s="1"/>
  <c r="L21" i="5"/>
  <c r="H21" i="5"/>
  <c r="K20" i="5"/>
  <c r="L20" i="5" s="1"/>
  <c r="G20" i="5"/>
  <c r="H20" i="5" s="1"/>
  <c r="K19" i="5"/>
  <c r="L19" i="5" s="1"/>
  <c r="G19" i="5"/>
  <c r="H19" i="5" s="1"/>
  <c r="K18" i="5"/>
  <c r="L18" i="5" s="1"/>
  <c r="G18" i="5"/>
  <c r="H18" i="5" s="1"/>
  <c r="R17" i="5"/>
  <c r="Q19" i="5" s="1"/>
  <c r="Q21" i="5" s="1"/>
  <c r="Q24" i="5" s="1"/>
  <c r="R27" i="5" s="1"/>
  <c r="Q30" i="5" s="1"/>
  <c r="K17" i="5"/>
  <c r="L17" i="5" s="1"/>
  <c r="G17" i="5"/>
  <c r="H17" i="5" s="1"/>
  <c r="K16" i="5"/>
  <c r="L16" i="5" s="1"/>
  <c r="G16" i="5"/>
  <c r="H16" i="5" s="1"/>
  <c r="M16" i="5" s="1"/>
  <c r="N17" i="5" l="1"/>
  <c r="N18" i="5"/>
  <c r="B5" i="5"/>
  <c r="B4" i="5"/>
  <c r="B3" i="5"/>
  <c r="B2" i="5"/>
  <c r="M19" i="5" l="1"/>
  <c r="M21" i="5" s="1"/>
  <c r="M24" i="5" s="1"/>
  <c r="N27" i="5" s="1"/>
  <c r="M30" i="5" s="1"/>
  <c r="N20" i="5"/>
  <c r="N22" i="5" l="1"/>
  <c r="M25" i="5" s="1"/>
  <c r="N28" i="5" s="1"/>
</calcChain>
</file>

<file path=xl/sharedStrings.xml><?xml version="1.0" encoding="utf-8"?>
<sst xmlns="http://schemas.openxmlformats.org/spreadsheetml/2006/main" count="2193" uniqueCount="474">
  <si>
    <t>Date</t>
  </si>
  <si>
    <t>Maturity Date</t>
  </si>
  <si>
    <t>Long Gold Contract (Flow)</t>
  </si>
  <si>
    <t>Short Gold Contract (Flow)</t>
  </si>
  <si>
    <t>Buy FX 
(Flow)</t>
  </si>
  <si>
    <t>Sell FX 
(Flow)</t>
  </si>
  <si>
    <t>Net FX Hedging</t>
  </si>
  <si>
    <t>Long</t>
  </si>
  <si>
    <t>Short</t>
  </si>
  <si>
    <t>Buy</t>
  </si>
  <si>
    <t>Sell</t>
  </si>
  <si>
    <t>No. of Contract</t>
  </si>
  <si>
    <t>ชื่อ Column</t>
  </si>
  <si>
    <t>คำอธิบาย</t>
  </si>
  <si>
    <t>Amount (USD)</t>
  </si>
  <si>
    <t>Long Amount (USD)</t>
  </si>
  <si>
    <t>Short Amount (USD)</t>
  </si>
  <si>
    <t>Buy FX (Flow) Amount (USD)</t>
  </si>
  <si>
    <t>Sell FX (Flow) Amount (USD)</t>
  </si>
  <si>
    <t>Buy Amount (USD)</t>
  </si>
  <si>
    <t>Sell Amount (USD)</t>
  </si>
  <si>
    <t>Description</t>
  </si>
  <si>
    <t>Amount of Original Currency</t>
  </si>
  <si>
    <t xml:space="preserve">Exchange Name </t>
  </si>
  <si>
    <t>จำนวนเงินเทียบเท่าดอลลาร์ สรอ. ของการเข้าทำสัญญา FX Hedging ด้านซื้อ กับนิติบุคคลรับอนุญาต</t>
  </si>
  <si>
    <t>จำนวนเงินเทียบเท่าดอลลาร์ สรอ. ของการเข้าทำสัญญา FX Hedging ด้านขาย กับนิติบุคคลรับอนุญาต</t>
  </si>
  <si>
    <t>Original Currency</t>
  </si>
  <si>
    <t xml:space="preserve"> Original Currency</t>
  </si>
  <si>
    <t>Exchange Name</t>
  </si>
  <si>
    <t>Counterparty Name</t>
  </si>
  <si>
    <t>ตัวอย่างรายงานการทำธุรกรรมซื้อขายสัญญาซื้อขายล่วงหน้าอ้างอิงทองคำใน TFEX และในต่างประเทศ และ ธุรกรรมการซื้อขาย FX</t>
  </si>
  <si>
    <t>Net Position</t>
  </si>
  <si>
    <t>คำอธิบาย : รายงานการทำธุรกรรมซื้อขายสัญญาซื้อขายล่วงหน้าอ้างอิงทองคำใน TFEX และในต่างประเทศ และ ธุรกรรมการซื้อขาย FX</t>
  </si>
  <si>
    <t>วันครบกำหนดอายุของสัญญา Gold Futures/Gold Forward</t>
  </si>
  <si>
    <t xml:space="preserve">วันที่ทำธุรกรรม Gold Futures/Gold Forward </t>
  </si>
  <si>
    <t>สกุลเงินตามสัญญาที่ซื้อใน Exchange หรือใน OTC เช่น ใน TFEX สัญญาเป็นสกุล บาท ใน CME สัญญาเป็นสกุล USD</t>
  </si>
  <si>
    <t>การเข้าทำสัญญาด้านซื้อ Gold Futures/Gold Forward ใน TFEX และในต่างประเทศ (Exchange+OTC)</t>
  </si>
  <si>
    <t xml:space="preserve">จำนวนสัญญาด้านซื้อ Gold Futures/Gold Forward </t>
  </si>
  <si>
    <t>จำนวนเงินของสัญญาซื้อ โดยมีสกุลเงินตามสัญญาที่ซื้อใน Exchange หรือใน OTC</t>
  </si>
  <si>
    <t>จำนวนเงินของสัญญาด้านซื้อ (เทียบเท่าดอลลาร์ สรอ.) โดยใช้อัตราแลกเปลี่ยนเฉลี่ยของธนาคารพาณิชย์ (อัตรากลาง) ที่ประกาศ
โดยธนาคารแห่งประเทศไทย</t>
  </si>
  <si>
    <t>จำนวนเงินของสัญญาด้านขาย (เทียบเท่าดอลลาร์ สรอ.) โดยใช้อัตราแลกเปลี่ยนเฉลี่ยของธนาคารพาณิชย์ (อัตรากลาง) ที่ประกาศ
โดยธนาคารแห่งประเทศไทย</t>
  </si>
  <si>
    <t>จำนวนเงินของสัญญาขาย โดยมีสกุลเงินตามสัญญาที่ซื้อใน Exchange หรือใน OTC</t>
  </si>
  <si>
    <t>การเข้าทำสัญญาด้าขาย Gold Futures/Gold Forward ใน TFEX และในต่างประเทศ (Exchange+OTC)</t>
  </si>
  <si>
    <t>สกุลเงินตามสัญญาที่ขายใน Exchange หรือใน OTC เช่น ใน TFEX สัญญาเป็นสกุล บาท ใน CME สัญญาเป็นสกุล USD</t>
  </si>
  <si>
    <t xml:space="preserve">จำนวนสัญญาด้านขาย Gold Futures/Gold Forward </t>
  </si>
  <si>
    <t>หมายเหตุประกอบการทำธุรกรรมใน TFEX และ ในต่างประเทศ</t>
  </si>
  <si>
    <t>ฐานะสุทธิ ณ สิ้นวันของการถือครองสัญญา Gold Futures/Gold Forward ในต่างประเทศ</t>
  </si>
  <si>
    <t>ฐานะสุทธิ ณ สิ้นวัน ด้านซื้อ สกุลดอลลาร์ สรอ.</t>
  </si>
  <si>
    <t>ฐานะสุทธิ ณ สิ้นวัน ด้านขาย สกุลดอลลาร์ สรอ.</t>
  </si>
  <si>
    <t>TFEX</t>
  </si>
  <si>
    <t>CME</t>
  </si>
  <si>
    <t>THB</t>
  </si>
  <si>
    <t>USD</t>
  </si>
  <si>
    <t>รหัสประจำตัวผู้รายงาน</t>
  </si>
  <si>
    <t>A99</t>
  </si>
  <si>
    <t>ประเภทรหัสประจำตัวผู้รายงาน</t>
  </si>
  <si>
    <t>324005: รหัสที่กำหนดโดย ธปท.</t>
  </si>
  <si>
    <t>ชื่อผู้รายงาน</t>
  </si>
  <si>
    <t>วันที่ของชุดข้อมูล (YYYY-MM-DD)</t>
  </si>
  <si>
    <t>สีเหลือง</t>
  </si>
  <si>
    <t>สีแดง</t>
  </si>
  <si>
    <t>ที่ข้อมูลอื่น จะต้องป้อนข้อมูลที่ cell พื้นหลังสีแดงนั้นด้วย</t>
  </si>
  <si>
    <t>sheet ชื่อ "Gold Futures and FX Transaction"</t>
  </si>
  <si>
    <t>เป็น sheet สำหรับข้อมูลการทำธุรกรรมซื้อขายสัญญาซื้อขายล่วงหน้าอ้างอิงทองคำใน TFEX และในต่างประเทศ และธุรกรรมการซื้อขาย FX</t>
  </si>
  <si>
    <t>ข้อมูลการทำธุรกรรมซื้อขายสัญญาซื้อขายล่วงหน้าอ้างอิงทองคำใน TFEX และในต่างประเทศ และ ธุรกรรมการซื้อขาย FX</t>
  </si>
  <si>
    <t>รหัสผู้รายงาน</t>
  </si>
  <si>
    <t>ประเภทรหัสผู้รายงาน</t>
  </si>
  <si>
    <t>วันที่ของชุดข้อมูล</t>
  </si>
  <si>
    <t>OTC</t>
  </si>
  <si>
    <t>COMEX</t>
  </si>
  <si>
    <t>EUREX</t>
  </si>
  <si>
    <t>ICE</t>
  </si>
  <si>
    <t>LME</t>
  </si>
  <si>
    <t>NASDAQ</t>
  </si>
  <si>
    <t>TOCOM</t>
  </si>
  <si>
    <t>Others</t>
  </si>
  <si>
    <t xml:space="preserve">Over-the-Counter </t>
  </si>
  <si>
    <t>Chicago Mercantile Exchange</t>
  </si>
  <si>
    <t>Commodity Exchange</t>
  </si>
  <si>
    <t>EUREX Deutschland</t>
  </si>
  <si>
    <t>Intercontinental Exchange</t>
  </si>
  <si>
    <t>London Metal Exchange</t>
  </si>
  <si>
    <t>Nasdaq</t>
  </si>
  <si>
    <t>Tokyo Commodity Exchange</t>
  </si>
  <si>
    <t>Other Markets</t>
  </si>
  <si>
    <t>Thailand Futures Exchange</t>
  </si>
  <si>
    <t>Currency</t>
  </si>
  <si>
    <t>US DOLLAR</t>
  </si>
  <si>
    <t>EUR</t>
  </si>
  <si>
    <t>EURO</t>
  </si>
  <si>
    <t>GBP</t>
  </si>
  <si>
    <t>POUND STERLING</t>
  </si>
  <si>
    <t>JPY</t>
  </si>
  <si>
    <t>YEN</t>
  </si>
  <si>
    <t>SGD</t>
  </si>
  <si>
    <t>SINGAPORE DOLLAR</t>
  </si>
  <si>
    <t>CNY</t>
  </si>
  <si>
    <t>YUAN RENMINBI</t>
  </si>
  <si>
    <t>HKD</t>
  </si>
  <si>
    <t>HONG KONG DOLLAR</t>
  </si>
  <si>
    <t>BAHT</t>
  </si>
  <si>
    <t>AED</t>
  </si>
  <si>
    <t>UAE DIRHAM</t>
  </si>
  <si>
    <t>AFN</t>
  </si>
  <si>
    <t>AFGHANI</t>
  </si>
  <si>
    <t>ALL</t>
  </si>
  <si>
    <t>LEK</t>
  </si>
  <si>
    <t>AMD</t>
  </si>
  <si>
    <t>ARMENIAN DRAM</t>
  </si>
  <si>
    <t>ANG</t>
  </si>
  <si>
    <t>NETHERLANDS ANTILLIAN GUILDER</t>
  </si>
  <si>
    <t>AOA</t>
  </si>
  <si>
    <t>KWANZA</t>
  </si>
  <si>
    <t xml:space="preserve">ARS </t>
  </si>
  <si>
    <t>ARGENTINE PESO</t>
  </si>
  <si>
    <t>AUD</t>
  </si>
  <si>
    <t>AUSTRALIAN DOLLAR</t>
  </si>
  <si>
    <t>AWG</t>
  </si>
  <si>
    <t>ARUBAN GUILDER</t>
  </si>
  <si>
    <t>AZN</t>
  </si>
  <si>
    <t>AZERBAIJANIAN MANAT (NEW)</t>
  </si>
  <si>
    <t>BAM</t>
  </si>
  <si>
    <t>CONVERTIBLE MARKS</t>
  </si>
  <si>
    <t>BBD</t>
  </si>
  <si>
    <t>BARBADOS DOLLAR</t>
  </si>
  <si>
    <t>BDT</t>
  </si>
  <si>
    <t>TAKA</t>
  </si>
  <si>
    <t>BGN</t>
  </si>
  <si>
    <t>BULGARIAN LEV</t>
  </si>
  <si>
    <t>BHD</t>
  </si>
  <si>
    <t>BAHRAINI DINAR</t>
  </si>
  <si>
    <t>BIF</t>
  </si>
  <si>
    <t>BURUNDI FRANC</t>
  </si>
  <si>
    <t>BMD</t>
  </si>
  <si>
    <t>BERMUDIAN DOLLAR</t>
  </si>
  <si>
    <t>BND</t>
  </si>
  <si>
    <t>BRUNEI DOLLAR</t>
  </si>
  <si>
    <t>BOB</t>
  </si>
  <si>
    <t>BOLIVIANO</t>
  </si>
  <si>
    <t>BOV</t>
  </si>
  <si>
    <t>FUNDS CODE MVDOL</t>
  </si>
  <si>
    <t>BRL</t>
  </si>
  <si>
    <t>BRAZILIAN REAL</t>
  </si>
  <si>
    <t>BSD</t>
  </si>
  <si>
    <t>BAHAMIAN DOLLAR</t>
  </si>
  <si>
    <t>BTN</t>
  </si>
  <si>
    <t>NGULTRUM</t>
  </si>
  <si>
    <t>BWP</t>
  </si>
  <si>
    <t>PULA</t>
  </si>
  <si>
    <t xml:space="preserve">BYR </t>
  </si>
  <si>
    <t>BELARUSSIAN RUBLE</t>
  </si>
  <si>
    <t>BZD</t>
  </si>
  <si>
    <t>BELIZE DOLLAR</t>
  </si>
  <si>
    <t>CAD</t>
  </si>
  <si>
    <t>CANADIAN DOLLAR</t>
  </si>
  <si>
    <t>CDF</t>
  </si>
  <si>
    <t>FRANC CONGOLAIS</t>
  </si>
  <si>
    <t>CHF</t>
  </si>
  <si>
    <t>SWISS FRANC</t>
  </si>
  <si>
    <t>CLF</t>
  </si>
  <si>
    <t>FUNDS CODE UNIDADES DE FOMENTO</t>
  </si>
  <si>
    <t>CLP</t>
  </si>
  <si>
    <t>CHILEAN PESO</t>
  </si>
  <si>
    <t>COP</t>
  </si>
  <si>
    <t>COLOMBIAN PESO</t>
  </si>
  <si>
    <t>COU</t>
  </si>
  <si>
    <t>UNIDAD DE VALOR REAL</t>
  </si>
  <si>
    <t>CRC</t>
  </si>
  <si>
    <t>COSTA RICAN COLON</t>
  </si>
  <si>
    <t>CUC</t>
  </si>
  <si>
    <t>PESO CONVERTIBLE</t>
  </si>
  <si>
    <t>CUP</t>
  </si>
  <si>
    <t>CUBAN PESO</t>
  </si>
  <si>
    <t>CVE</t>
  </si>
  <si>
    <t>CAPE VERDE ESCUDO</t>
  </si>
  <si>
    <t>CZK</t>
  </si>
  <si>
    <t>CZECH KORUNA</t>
  </si>
  <si>
    <t>DJF</t>
  </si>
  <si>
    <t>DJIBOUTI FRANC</t>
  </si>
  <si>
    <t>DKK</t>
  </si>
  <si>
    <t>DANISH KRONE</t>
  </si>
  <si>
    <t>DOP</t>
  </si>
  <si>
    <t>DOMINICAN PESO</t>
  </si>
  <si>
    <t>DZD</t>
  </si>
  <si>
    <t>ALGERIAN DINAR</t>
  </si>
  <si>
    <t>EGP</t>
  </si>
  <si>
    <t>EGYPTIAN POUND</t>
  </si>
  <si>
    <t>ERN</t>
  </si>
  <si>
    <t>NAKFA</t>
  </si>
  <si>
    <t>ETB</t>
  </si>
  <si>
    <t>ETHIOPIAN BIRR</t>
  </si>
  <si>
    <t>FJD</t>
  </si>
  <si>
    <t>FIJI DOLLAR</t>
  </si>
  <si>
    <t>FKP</t>
  </si>
  <si>
    <t>FALKLAND ISLANDS POUND</t>
  </si>
  <si>
    <t>GEL</t>
  </si>
  <si>
    <t>LARI</t>
  </si>
  <si>
    <t>GHS</t>
  </si>
  <si>
    <t>GHANA CEDI</t>
  </si>
  <si>
    <t>GIP</t>
  </si>
  <si>
    <t>GIBRALTAR POUND</t>
  </si>
  <si>
    <t>GMD</t>
  </si>
  <si>
    <t>DALASI</t>
  </si>
  <si>
    <t>GNF</t>
  </si>
  <si>
    <t>GUINEA FRANC</t>
  </si>
  <si>
    <t>GTQ</t>
  </si>
  <si>
    <t>QUETZAL</t>
  </si>
  <si>
    <t>GYD</t>
  </si>
  <si>
    <t>GUYANA DOLLAR</t>
  </si>
  <si>
    <t>HNL</t>
  </si>
  <si>
    <t>LEMPIRA</t>
  </si>
  <si>
    <t>HRK</t>
  </si>
  <si>
    <t>KUNA</t>
  </si>
  <si>
    <t>HTG</t>
  </si>
  <si>
    <t>GOURDE</t>
  </si>
  <si>
    <t>HUF</t>
  </si>
  <si>
    <t>FORINT</t>
  </si>
  <si>
    <t>IDR</t>
  </si>
  <si>
    <t>RUPIAH</t>
  </si>
  <si>
    <t>ILS</t>
  </si>
  <si>
    <t>NEW ISRAELI SHEKEL</t>
  </si>
  <si>
    <t>INR</t>
  </si>
  <si>
    <t>INDIAN RUPEE</t>
  </si>
  <si>
    <t>IQD</t>
  </si>
  <si>
    <t>IRAQI DINAR</t>
  </si>
  <si>
    <t>IRR</t>
  </si>
  <si>
    <t>IRANIAN RIAL</t>
  </si>
  <si>
    <t>ISK</t>
  </si>
  <si>
    <t>ICELAND KRONA</t>
  </si>
  <si>
    <t>JMD</t>
  </si>
  <si>
    <t>JAMAICAN DOLLAR</t>
  </si>
  <si>
    <t>JOD</t>
  </si>
  <si>
    <t>JORDANIAN DINAR</t>
  </si>
  <si>
    <t>KES</t>
  </si>
  <si>
    <t>KENYAN SHILLING</t>
  </si>
  <si>
    <t>KGS</t>
  </si>
  <si>
    <t>SOM</t>
  </si>
  <si>
    <t>KHR</t>
  </si>
  <si>
    <t>RIEL</t>
  </si>
  <si>
    <t>KMF</t>
  </si>
  <si>
    <t>COMORO FRANC</t>
  </si>
  <si>
    <t>KPW</t>
  </si>
  <si>
    <t>NORTH KOREAN WON</t>
  </si>
  <si>
    <t>KRW</t>
  </si>
  <si>
    <t>WON</t>
  </si>
  <si>
    <t>KWD</t>
  </si>
  <si>
    <t>KUWAITI DINAR</t>
  </si>
  <si>
    <t>KYD</t>
  </si>
  <si>
    <t>CAYMAN ISLANDS DOLLAR</t>
  </si>
  <si>
    <t>KZT</t>
  </si>
  <si>
    <t>TENGE</t>
  </si>
  <si>
    <t>LAK</t>
  </si>
  <si>
    <t>KIP</t>
  </si>
  <si>
    <t>LBP</t>
  </si>
  <si>
    <t>LEBANESE POUND</t>
  </si>
  <si>
    <t>LKR</t>
  </si>
  <si>
    <t>SRI LANKA RUPEE</t>
  </si>
  <si>
    <t>LRD</t>
  </si>
  <si>
    <t>LIBERIAN DOLLAR</t>
  </si>
  <si>
    <t>LSL</t>
  </si>
  <si>
    <t>LOTI</t>
  </si>
  <si>
    <t>LTL</t>
  </si>
  <si>
    <t>LITHUANIAN LITAS</t>
  </si>
  <si>
    <t>LVL</t>
  </si>
  <si>
    <t>LATVIAN LATS</t>
  </si>
  <si>
    <t>LYD</t>
  </si>
  <si>
    <t>LIBYAN DINAR</t>
  </si>
  <si>
    <t>MAD</t>
  </si>
  <si>
    <t>MOROCCAN DIRHAM</t>
  </si>
  <si>
    <t>MDL</t>
  </si>
  <si>
    <t>MOLDOVAN LEU</t>
  </si>
  <si>
    <t>MGA</t>
  </si>
  <si>
    <t>MALAGASY ARIARY</t>
  </si>
  <si>
    <t>MKD</t>
  </si>
  <si>
    <t>DENAR</t>
  </si>
  <si>
    <t>MMK</t>
  </si>
  <si>
    <t>KYAT</t>
  </si>
  <si>
    <t>MNT</t>
  </si>
  <si>
    <t>TUGRIK</t>
  </si>
  <si>
    <t>MOP</t>
  </si>
  <si>
    <t>PATACA</t>
  </si>
  <si>
    <t>MRO</t>
  </si>
  <si>
    <t>OUGUIYA</t>
  </si>
  <si>
    <t>MUR</t>
  </si>
  <si>
    <t>MAURITIUS RUPEE</t>
  </si>
  <si>
    <t>MVR</t>
  </si>
  <si>
    <t>RUFIYAA</t>
  </si>
  <si>
    <t>MWK</t>
  </si>
  <si>
    <t>KWACHA</t>
  </si>
  <si>
    <t>MXN</t>
  </si>
  <si>
    <t>MEXICAN PESO</t>
  </si>
  <si>
    <t>MYR</t>
  </si>
  <si>
    <t>MALAYSIAN RIGGIT</t>
  </si>
  <si>
    <t>MZN</t>
  </si>
  <si>
    <t>MOZAMBIQUE METICAL</t>
  </si>
  <si>
    <t>NAD</t>
  </si>
  <si>
    <t>NAMIBIA DOLLAR</t>
  </si>
  <si>
    <t>NGN</t>
  </si>
  <si>
    <t>NAIRA</t>
  </si>
  <si>
    <t>NIO</t>
  </si>
  <si>
    <t>CORDOBA ORO</t>
  </si>
  <si>
    <t>NOK</t>
  </si>
  <si>
    <t>NORWEGIAN KRONE</t>
  </si>
  <si>
    <t>NPR</t>
  </si>
  <si>
    <t>NEPALESE RUPEE</t>
  </si>
  <si>
    <t>NZD</t>
  </si>
  <si>
    <t>NEW ZEALAND DOLLAR</t>
  </si>
  <si>
    <t>OMR</t>
  </si>
  <si>
    <t>RIAL OMANI</t>
  </si>
  <si>
    <t>PAB</t>
  </si>
  <si>
    <t>BALBOA</t>
  </si>
  <si>
    <t>PEN</t>
  </si>
  <si>
    <t>NUEVO SOL</t>
  </si>
  <si>
    <t>PGK</t>
  </si>
  <si>
    <t>KINA</t>
  </si>
  <si>
    <t>PHP</t>
  </si>
  <si>
    <t>PHILIPPINE PESO</t>
  </si>
  <si>
    <t>PKR</t>
  </si>
  <si>
    <t>PAKISTAN RUPEE</t>
  </si>
  <si>
    <t xml:space="preserve">PLN </t>
  </si>
  <si>
    <t>ZLOTY</t>
  </si>
  <si>
    <t>PYG</t>
  </si>
  <si>
    <t>GUARANI</t>
  </si>
  <si>
    <t>QAR</t>
  </si>
  <si>
    <t>QATARI RIAL</t>
  </si>
  <si>
    <t>RON</t>
  </si>
  <si>
    <t>NEW ROMANIAN LEU</t>
  </si>
  <si>
    <t>RSD</t>
  </si>
  <si>
    <t>SERBIAN DINAR</t>
  </si>
  <si>
    <t>RUB</t>
  </si>
  <si>
    <t>RUSSIAN RUBLE</t>
  </si>
  <si>
    <t>RWF</t>
  </si>
  <si>
    <t>RWANDA FRANC</t>
  </si>
  <si>
    <t>SAR</t>
  </si>
  <si>
    <t>SAUDI RIYAL</t>
  </si>
  <si>
    <t>SBD</t>
  </si>
  <si>
    <t>SOLOMON ISLANDS DOLLAR</t>
  </si>
  <si>
    <t>SCR</t>
  </si>
  <si>
    <t>SEYCHELLES RUPEE</t>
  </si>
  <si>
    <t>SDG</t>
  </si>
  <si>
    <t>SUDANESE POUND</t>
  </si>
  <si>
    <t>SEK</t>
  </si>
  <si>
    <t>SWEDISH KRONA</t>
  </si>
  <si>
    <t>SHP</t>
  </si>
  <si>
    <t>ST. HELENA POUND</t>
  </si>
  <si>
    <t>SLL</t>
  </si>
  <si>
    <t>LEONE</t>
  </si>
  <si>
    <t>SOS</t>
  </si>
  <si>
    <t>SOMALI SHILLING</t>
  </si>
  <si>
    <t>SRD</t>
  </si>
  <si>
    <t>SURINAM DOLLAR</t>
  </si>
  <si>
    <t>SSP</t>
  </si>
  <si>
    <t>SOUTH SUDANESE POUND</t>
  </si>
  <si>
    <t>STD</t>
  </si>
  <si>
    <t>DOBRA</t>
  </si>
  <si>
    <t>SVC</t>
  </si>
  <si>
    <t>EL SALVADOR COLON</t>
  </si>
  <si>
    <t>SYP</t>
  </si>
  <si>
    <t>SYRIAN POUND</t>
  </si>
  <si>
    <t>SZL</t>
  </si>
  <si>
    <t>LILANGENI</t>
  </si>
  <si>
    <t>TJS</t>
  </si>
  <si>
    <t>SOMONI</t>
  </si>
  <si>
    <t>TMT</t>
  </si>
  <si>
    <t>TURKMENISTAN NEW MANAT</t>
  </si>
  <si>
    <t>TND</t>
  </si>
  <si>
    <t>TUNISIAN DINAR</t>
  </si>
  <si>
    <t>TOP</t>
  </si>
  <si>
    <t>PA'ANGA</t>
  </si>
  <si>
    <t>TRY</t>
  </si>
  <si>
    <t>TURKISH LIRA (NEW)</t>
  </si>
  <si>
    <t>TTD</t>
  </si>
  <si>
    <t>TRINIDAD AND TOBAGO DOLLAR</t>
  </si>
  <si>
    <t>TWD</t>
  </si>
  <si>
    <t>NEW TAIWAN DOLLAR</t>
  </si>
  <si>
    <t>TZS</t>
  </si>
  <si>
    <t>TANZANIAN SHILLING</t>
  </si>
  <si>
    <t>UAH</t>
  </si>
  <si>
    <t>HRYVNIA</t>
  </si>
  <si>
    <t>UGX</t>
  </si>
  <si>
    <t>UGANDA SHILLING</t>
  </si>
  <si>
    <t>USN</t>
  </si>
  <si>
    <t>US DOLLAR, NEXT DAY FUNDS</t>
  </si>
  <si>
    <t>UYI</t>
  </si>
  <si>
    <t>URUGUAY PESO EN UNDIDADES INDEXADAS</t>
  </si>
  <si>
    <t>UYU</t>
  </si>
  <si>
    <t>PESO URUGUAYO</t>
  </si>
  <si>
    <t>UZS</t>
  </si>
  <si>
    <t>UZBEKISTAN SUM</t>
  </si>
  <si>
    <t>VEF</t>
  </si>
  <si>
    <t>BOLIVAR FUERTE</t>
  </si>
  <si>
    <t>VND</t>
  </si>
  <si>
    <t>DONG</t>
  </si>
  <si>
    <t>VUV</t>
  </si>
  <si>
    <t>VATU</t>
  </si>
  <si>
    <t>WST</t>
  </si>
  <si>
    <t>TALA</t>
  </si>
  <si>
    <t>XAF</t>
  </si>
  <si>
    <t>CFA FRANC BEAC</t>
  </si>
  <si>
    <t>XAG</t>
  </si>
  <si>
    <t>SILVER</t>
  </si>
  <si>
    <t>XAU</t>
  </si>
  <si>
    <t>GOLD</t>
  </si>
  <si>
    <t>XBA</t>
  </si>
  <si>
    <t>EUROPEAN COMPOSITE UNIT (EURCO)</t>
  </si>
  <si>
    <t>XBB</t>
  </si>
  <si>
    <t>EUROPEAN MONETARY UNIT (EMU-6)</t>
  </si>
  <si>
    <t>XBC</t>
  </si>
  <si>
    <t>EUROPEAN UNIT OF ACCOUNT-9 (EUA-9)</t>
  </si>
  <si>
    <t>XBD</t>
  </si>
  <si>
    <t>EUROPEAN UNIT OF ACCOUNT-17 (EUA-17)</t>
  </si>
  <si>
    <t>XCD</t>
  </si>
  <si>
    <t>EAST CARIBBEAN DOLLAR</t>
  </si>
  <si>
    <t>XDR</t>
  </si>
  <si>
    <t>SDR INT'L MONETARY FUND (I.M.F)</t>
  </si>
  <si>
    <t>XEU</t>
  </si>
  <si>
    <t>EUROPEAN CURRENCY UNIT (E.C.U.)</t>
  </si>
  <si>
    <t>XFU</t>
  </si>
  <si>
    <t>UIC-FRANC (SPECIAL SETTLEMENT CURRENCY)</t>
  </si>
  <si>
    <t>XOF</t>
  </si>
  <si>
    <t>CFA FRANC BCEAO</t>
  </si>
  <si>
    <t>XPD</t>
  </si>
  <si>
    <t>PALLADIUM</t>
  </si>
  <si>
    <t>XPF</t>
  </si>
  <si>
    <t>CFP FRANC</t>
  </si>
  <si>
    <t>XPT</t>
  </si>
  <si>
    <t>PLATINUM</t>
  </si>
  <si>
    <t>XSU</t>
  </si>
  <si>
    <t>SECRE (UNIT OF ACCOUNT)</t>
  </si>
  <si>
    <t>XUA</t>
  </si>
  <si>
    <t>ADB UNIT OF ACCOUNT</t>
  </si>
  <si>
    <t>XXX</t>
  </si>
  <si>
    <t>TRANSACTIONS WITHOUT CURRENCY</t>
  </si>
  <si>
    <t>YER</t>
  </si>
  <si>
    <t>YEMENI RIAL</t>
  </si>
  <si>
    <t>ZAR</t>
  </si>
  <si>
    <t>RAND</t>
  </si>
  <si>
    <t>ZMW</t>
  </si>
  <si>
    <t>ZAMBIAN KWACHA</t>
  </si>
  <si>
    <t>ZWL</t>
  </si>
  <si>
    <t>ZIMBABWE DOLLAR</t>
  </si>
  <si>
    <t>ชื่อตลาดสัญญาซื้อขายล่วงหน้า หรือเลือก Over the counter (OTC) สำหรับกรณีที่เป็นการซื้อขายสัญญาซื้อขายล่วงหน้านอกตลาด</t>
  </si>
  <si>
    <t>List 1</t>
  </si>
  <si>
    <t>Unique Id Type</t>
  </si>
  <si>
    <t>324001: เลขประจำตัวประชาชน</t>
  </si>
  <si>
    <t>324002: เลขที่หนังสือเดินทาง</t>
  </si>
  <si>
    <t>324003: เลขประจำตัวผู้เสียภาษีอากร</t>
  </si>
  <si>
    <t>324004: เลขที่จดทะเบียนนิติบุคคล (เฉพาะที่จดทะเบียนกับกระทรวงพาณิชย์)</t>
  </si>
  <si>
    <t>324013: รหัสนิติบุคคลที่ออกให้โดยหน่วยงานราชการอื่นที่มิใช่กระทรวงพาณิชย์</t>
  </si>
  <si>
    <t>324006: รหัสองค์กรหรือหน่วยงานราชการของรัฐบาลไทย</t>
  </si>
  <si>
    <t>324007: รหัสสถาบันการเงิน</t>
  </si>
  <si>
    <t>324008: รหัสมาตรฐาน Swift</t>
  </si>
  <si>
    <t>324012: รหัสอื่นๆ</t>
  </si>
  <si>
    <t>ABC Bank</t>
  </si>
  <si>
    <t>XYZ Bank</t>
  </si>
  <si>
    <t>AAA Bank</t>
  </si>
  <si>
    <r>
      <t xml:space="preserve">Version : </t>
    </r>
    <r>
      <rPr>
        <sz val="12"/>
        <color rgb="FFFF0000"/>
        <rFont val="BrowalliaUPC"/>
        <family val="2"/>
      </rPr>
      <t>June 2019</t>
    </r>
  </si>
  <si>
    <t xml:space="preserve">ชื่อคู่สัญญาที่เป็นบุคคลที่มีถิ่นที่อยู่นอกประเทศ </t>
  </si>
  <si>
    <t>ยอดคงค้างสุทธิของสัญญา FX Hedging กับนิติบุคคลรับอนุญาต ณ สิ้นวัน</t>
  </si>
  <si>
    <t>แสดงจำนวนเงินของสัญญา FX Hedging คงค้างสุทธิด้านซื้อ กับนิติบุคคลรับอนุญาต ณ สิ้นวัน สกุลดอลลาร์ สรอ.</t>
  </si>
  <si>
    <t>แสดงจำนวนเงินของสัญญา FX Hedging คงค้างสุทธิด้านขาย กับนิติบุคคลรับอนุญาต ณ สิ้นวัน สกุลดอลลาร์ สรอ.</t>
  </si>
  <si>
    <t>ABC</t>
  </si>
  <si>
    <t>sheet ชื่อ "ผู้ส่งข้อมูล"</t>
  </si>
  <si>
    <t>เป็น sheet สำหรับข้อมูลของผู้ส่งข้อมูล</t>
  </si>
  <si>
    <t>ไฟล์ Excel รายงานการทำธุรกรรมซื้อขายสัญญาซื้อขายล่วงหน้าอ้างอิงทองคำใน TFEX และในต่างประเทศ และธุรกรรมการซื้อขาย FX  ที่ต้องกรอกข้อมูล ประกอบด้วย 2 sheets คือ</t>
  </si>
  <si>
    <t>วิธีการกรอกข้อมูล</t>
  </si>
  <si>
    <t>1. กรอกข้อมูลเฉพาะ cell ที่มีสีพื้นหลังเป็น</t>
  </si>
  <si>
    <r>
      <t xml:space="preserve">3. กรอกข้อมูลการทำธุรกรรมซื้อขายสัญญาซื้อขายล่วงหน้าอ้างอิงทองคำใน TFEX และในต่างประเทศ และธุรกรรมการซื้อขาย FX ใน sheet </t>
    </r>
    <r>
      <rPr>
        <b/>
        <sz val="16"/>
        <color rgb="FF0070C0"/>
        <rFont val="BrowalliaUPC"/>
        <family val="2"/>
      </rPr>
      <t>"Gold Futures and FX Transaction"</t>
    </r>
  </si>
  <si>
    <r>
      <t xml:space="preserve">2. กรอกข้อมูลรหัสประจำตัวผู้รายงาน ประเภทรหัสประจำตัวผู้รายงาน ชื่อผู้รายงาน และวันที่ของชุดข้อมูล ใน sheet </t>
    </r>
    <r>
      <rPr>
        <b/>
        <sz val="16"/>
        <color rgb="FF0070C0"/>
        <rFont val="BrowalliaUPC"/>
        <family val="2"/>
      </rPr>
      <t>"ผู้ส่งข้อมูล"</t>
    </r>
    <r>
      <rPr>
        <sz val="16"/>
        <color theme="1"/>
        <rFont val="BrowalliaUPC"/>
        <family val="2"/>
      </rPr>
      <t xml:space="preserve">  </t>
    </r>
  </si>
  <si>
    <t>4. ห้ามแก้ไขรูปแบบและสูตรที่ปรากฎในแบบฟอร์มรายงาน</t>
  </si>
  <si>
    <t>5. เมื่อกรอกข้อมูลใด แล้วปรากฏพื้นหลัง</t>
  </si>
  <si>
    <t>6. cell ใดไม่มีข้อมูล ไม่ต้องกรอกข้อมูลใดๆ</t>
  </si>
  <si>
    <t>หมายเหตุ: ธุรกรรมที่ซื้อขายในต่างประเทศ (Exchange หรือ OTC) ที่เกิดขึ้นหลัง 16.55 น. (ตามเวลาประเทศไทย) ให้ถือว่าเป็นธุรกรรมของวันถัดไป</t>
  </si>
  <si>
    <t>หมายเหตุ : ธุรกรรมที่ซื้อขายในต่างประเทศ (Exchange หรือ OTC) ที่เกิดขึ้นหลัง 16.55 น. (ตามเวลาประเทศไทย) ให้ถือว่าเป็นธุรกรรมของวันถัดไป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</si>
</sst>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87" formatCode="_-* #,##0.00_-;\-* #,##0.00_-;_-* &quot;-&quot;??_-;_-@_-"/>
    <numFmt numFmtId="188" formatCode="_-* #,##0_-;\-* #,##0_-;_-* &quot;-&quot;??_-;_-@_-"/>
    <numFmt numFmtId="189" formatCode="yyyy\-mm\-dd"/>
  </numFmts>
  <fonts count="32" x14ac:knownFonts="1">
    <font>
      <sz val="11"/>
      <color theme="1"/>
      <name val="Tahoma"/>
      <family val="2"/>
      <scheme val="minor"/>
    </font>
    <font>
      <sz val="16"/>
      <color theme="1"/>
      <name val="BrowalliaUPC"/>
      <family val="2"/>
    </font>
    <font>
      <sz val="16"/>
      <color theme="1"/>
      <name val="BrowalliaUPC"/>
      <family val="2"/>
    </font>
    <font>
      <sz val="16"/>
      <color theme="1"/>
      <name val="BrowalliaUPC"/>
      <family val="2"/>
    </font>
    <font>
      <sz val="16"/>
      <color theme="1"/>
      <name val="BrowalliaUPC"/>
      <family val="2"/>
    </font>
    <font>
      <sz val="11"/>
      <color theme="1"/>
      <name val="Tahoma"/>
      <family val="2"/>
      <charset val="222"/>
      <scheme val="minor"/>
    </font>
    <font>
      <sz val="16"/>
      <name val="Angsana New"/>
      <family val="1"/>
    </font>
    <font>
      <sz val="14"/>
      <name val="Arial"/>
      <family val="2"/>
    </font>
    <font>
      <sz val="11"/>
      <name val="Arial"/>
      <family val="2"/>
    </font>
    <font>
      <sz val="14"/>
      <name val="Angsana New"/>
      <family val="1"/>
    </font>
    <font>
      <sz val="10"/>
      <name val="Tahoma"/>
      <family val="2"/>
      <charset val="222"/>
    </font>
    <font>
      <sz val="10"/>
      <name val="Arial"/>
      <family val="2"/>
      <charset val="222"/>
    </font>
    <font>
      <sz val="10"/>
      <name val="Tahoma"/>
      <family val="2"/>
    </font>
    <font>
      <sz val="11"/>
      <color theme="1"/>
      <name val="Tahoma"/>
      <family val="2"/>
      <scheme val="minor"/>
    </font>
    <font>
      <sz val="16"/>
      <color rgb="FFFF0000"/>
      <name val="BrowalliaUPC"/>
      <family val="2"/>
    </font>
    <font>
      <b/>
      <sz val="16"/>
      <name val="BrowalliaUPC"/>
      <family val="2"/>
    </font>
    <font>
      <sz val="16"/>
      <color rgb="FF0000FF"/>
      <name val="BrowalliaUPC"/>
      <family val="2"/>
    </font>
    <font>
      <sz val="16"/>
      <name val="BrowalliaUPC"/>
      <family val="2"/>
    </font>
    <font>
      <sz val="12"/>
      <name val="BrowalliaUPC"/>
      <family val="2"/>
    </font>
    <font>
      <sz val="12"/>
      <color rgb="FFFF0000"/>
      <name val="BrowalliaUPC"/>
      <family val="2"/>
    </font>
    <font>
      <b/>
      <sz val="16"/>
      <color rgb="FF0070C0"/>
      <name val="BrowalliaUPC"/>
      <family val="2"/>
    </font>
    <font>
      <b/>
      <sz val="16"/>
      <color indexed="12"/>
      <name val="BrowalliaUPC"/>
      <family val="2"/>
    </font>
    <font>
      <sz val="16"/>
      <color indexed="10"/>
      <name val="BrowalliaUPC"/>
      <family val="2"/>
    </font>
    <font>
      <sz val="16"/>
      <color indexed="14"/>
      <name val="BrowalliaUPC"/>
      <family val="2"/>
    </font>
    <font>
      <sz val="16"/>
      <color indexed="60"/>
      <name val="BrowalliaUPC"/>
      <family val="2"/>
    </font>
    <font>
      <sz val="16"/>
      <color indexed="17"/>
      <name val="BrowalliaUPC"/>
      <family val="2"/>
    </font>
    <font>
      <sz val="14"/>
      <color theme="1"/>
      <name val="BrowalliaUPC"/>
      <family val="2"/>
    </font>
    <font>
      <b/>
      <sz val="14"/>
      <color theme="1"/>
      <name val="BrowalliaUPC"/>
      <family val="2"/>
    </font>
    <font>
      <b/>
      <sz val="14"/>
      <name val="BrowalliaUPC"/>
      <family val="2"/>
    </font>
    <font>
      <sz val="14"/>
      <name val="BrowalliaUPC"/>
      <family val="2"/>
    </font>
    <font>
      <sz val="11"/>
      <color theme="1"/>
      <name val="Browallia New"/>
      <family val="2"/>
    </font>
    <font>
      <b/>
      <sz val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  <xf numFmtId="0" fontId="11" fillId="0" borderId="0"/>
    <xf numFmtId="187" fontId="13" fillId="0" borderId="0" applyFont="0" applyFill="0" applyBorder="0" applyAlignment="0" applyProtection="0"/>
  </cellStyleXfs>
  <cellXfs count="97">
    <xf numFmtId="0" fontId="0" fillId="0" borderId="0" xfId="0"/>
    <xf numFmtId="0" fontId="7" fillId="0" borderId="0" xfId="2" applyFont="1"/>
    <xf numFmtId="0" fontId="7" fillId="0" borderId="0" xfId="2" applyFont="1" applyAlignment="1">
      <alignment horizontal="center"/>
    </xf>
    <xf numFmtId="0" fontId="8" fillId="0" borderId="0" xfId="2" applyFont="1" applyBorder="1"/>
    <xf numFmtId="0" fontId="9" fillId="0" borderId="0" xfId="2" applyFont="1" applyFill="1"/>
    <xf numFmtId="0" fontId="9" fillId="0" borderId="0" xfId="2" applyFont="1"/>
    <xf numFmtId="188" fontId="8" fillId="0" borderId="0" xfId="2" applyNumberFormat="1" applyFont="1" applyBorder="1"/>
    <xf numFmtId="0" fontId="10" fillId="0" borderId="0" xfId="2" applyFont="1"/>
    <xf numFmtId="0" fontId="12" fillId="2" borderId="0" xfId="4" applyFont="1" applyFill="1" applyAlignment="1">
      <alignment vertical="center"/>
    </xf>
    <xf numFmtId="0" fontId="15" fillId="0" borderId="0" xfId="0" applyFont="1" applyAlignment="1">
      <alignment wrapText="1"/>
    </xf>
    <xf numFmtId="0" fontId="17" fillId="0" borderId="0" xfId="0" applyFont="1"/>
    <xf numFmtId="0" fontId="17" fillId="0" borderId="0" xfId="0" applyFont="1" applyFill="1"/>
    <xf numFmtId="0" fontId="15" fillId="0" borderId="0" xfId="0" applyFont="1" applyAlignment="1">
      <alignment horizontal="center" wrapText="1"/>
    </xf>
    <xf numFmtId="0" fontId="15" fillId="0" borderId="0" xfId="0" applyFont="1"/>
    <xf numFmtId="0" fontId="14" fillId="0" borderId="0" xfId="0" applyFont="1"/>
    <xf numFmtId="0" fontId="18" fillId="0" borderId="0" xfId="0" applyFont="1" applyProtection="1"/>
    <xf numFmtId="0" fontId="4" fillId="0" borderId="0" xfId="0" applyFont="1" applyProtection="1"/>
    <xf numFmtId="0" fontId="0" fillId="0" borderId="0" xfId="0" applyProtection="1"/>
    <xf numFmtId="0" fontId="20" fillId="0" borderId="0" xfId="0" applyFont="1" applyProtection="1"/>
    <xf numFmtId="0" fontId="4" fillId="5" borderId="2" xfId="0" applyFont="1" applyFill="1" applyBorder="1" applyAlignment="1" applyProtection="1">
      <alignment horizontal="center"/>
    </xf>
    <xf numFmtId="0" fontId="21" fillId="0" borderId="0" xfId="0" applyFont="1" applyProtection="1"/>
    <xf numFmtId="0" fontId="22" fillId="0" borderId="0" xfId="0" applyFont="1" applyProtection="1"/>
    <xf numFmtId="0" fontId="23" fillId="0" borderId="0" xfId="0" applyFont="1" applyProtection="1"/>
    <xf numFmtId="0" fontId="24" fillId="0" borderId="0" xfId="0" applyFont="1" applyProtection="1"/>
    <xf numFmtId="0" fontId="25" fillId="0" borderId="0" xfId="0" applyFont="1" applyProtection="1"/>
    <xf numFmtId="0" fontId="4" fillId="8" borderId="2" xfId="0" applyFont="1" applyFill="1" applyBorder="1" applyAlignment="1" applyProtection="1">
      <alignment horizontal="center"/>
    </xf>
    <xf numFmtId="0" fontId="3" fillId="0" borderId="0" xfId="0" applyFont="1" applyProtection="1"/>
    <xf numFmtId="0" fontId="26" fillId="0" borderId="0" xfId="0" applyFont="1"/>
    <xf numFmtId="0" fontId="27" fillId="0" borderId="0" xfId="0" applyFont="1"/>
    <xf numFmtId="0" fontId="28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left" vertical="center"/>
    </xf>
    <xf numFmtId="189" fontId="29" fillId="0" borderId="0" xfId="0" applyNumberFormat="1" applyFont="1" applyAlignment="1" applyProtection="1">
      <alignment horizontal="left" vertical="center"/>
    </xf>
    <xf numFmtId="0" fontId="30" fillId="0" borderId="0" xfId="0" applyFont="1"/>
    <xf numFmtId="0" fontId="28" fillId="14" borderId="0" xfId="0" applyFont="1" applyFill="1" applyAlignment="1" applyProtection="1">
      <alignment vertical="center"/>
    </xf>
    <xf numFmtId="0" fontId="28" fillId="11" borderId="0" xfId="0" applyFont="1" applyFill="1" applyAlignment="1" applyProtection="1">
      <alignment vertical="center"/>
    </xf>
    <xf numFmtId="0" fontId="26" fillId="0" borderId="0" xfId="0" applyFont="1" applyAlignment="1" applyProtection="1">
      <alignment horizontal="left" vertical="center"/>
    </xf>
    <xf numFmtId="0" fontId="31" fillId="0" borderId="0" xfId="0" applyFont="1" applyFill="1" applyAlignment="1">
      <alignment horizontal="center"/>
    </xf>
    <xf numFmtId="0" fontId="28" fillId="17" borderId="0" xfId="0" applyFont="1" applyFill="1" applyAlignment="1" applyProtection="1">
      <alignment horizontal="center" vertical="center"/>
    </xf>
    <xf numFmtId="0" fontId="27" fillId="0" borderId="0" xfId="0" applyFont="1" applyFill="1" applyAlignment="1" applyProtection="1">
      <alignment horizontal="center" vertical="center"/>
    </xf>
    <xf numFmtId="0" fontId="28" fillId="3" borderId="3" xfId="4" applyFont="1" applyFill="1" applyBorder="1" applyAlignment="1">
      <alignment horizontal="center" vertical="center"/>
    </xf>
    <xf numFmtId="0" fontId="29" fillId="0" borderId="2" xfId="0" applyFont="1" applyBorder="1" applyAlignment="1" applyProtection="1">
      <alignment horizontal="left" vertical="center"/>
    </xf>
    <xf numFmtId="188" fontId="9" fillId="0" borderId="0" xfId="2" applyNumberFormat="1" applyFont="1"/>
    <xf numFmtId="0" fontId="26" fillId="0" borderId="0" xfId="0" applyFont="1" applyAlignment="1">
      <alignment horizontal="left"/>
    </xf>
    <xf numFmtId="189" fontId="26" fillId="0" borderId="0" xfId="0" applyNumberFormat="1" applyFont="1" applyAlignment="1">
      <alignment horizontal="left"/>
    </xf>
    <xf numFmtId="0" fontId="29" fillId="0" borderId="0" xfId="2" applyFont="1"/>
    <xf numFmtId="0" fontId="29" fillId="0" borderId="0" xfId="2" applyFont="1" applyAlignment="1">
      <alignment horizontal="center"/>
    </xf>
    <xf numFmtId="0" fontId="29" fillId="17" borderId="2" xfId="2" applyFont="1" applyFill="1" applyBorder="1" applyAlignment="1">
      <alignment horizontal="center" vertical="center"/>
    </xf>
    <xf numFmtId="0" fontId="29" fillId="14" borderId="2" xfId="2" applyFont="1" applyFill="1" applyBorder="1" applyAlignment="1">
      <alignment horizontal="center" vertical="center"/>
    </xf>
    <xf numFmtId="0" fontId="29" fillId="7" borderId="2" xfId="2" applyFont="1" applyFill="1" applyBorder="1" applyAlignment="1">
      <alignment horizontal="center" vertical="center" wrapText="1"/>
    </xf>
    <xf numFmtId="0" fontId="29" fillId="7" borderId="1" xfId="2" applyFont="1" applyFill="1" applyBorder="1" applyAlignment="1">
      <alignment horizontal="center" vertical="center" wrapText="1"/>
    </xf>
    <xf numFmtId="0" fontId="29" fillId="18" borderId="2" xfId="2" applyFont="1" applyFill="1" applyBorder="1" applyAlignment="1">
      <alignment horizontal="center" vertical="center" wrapText="1"/>
    </xf>
    <xf numFmtId="0" fontId="29" fillId="18" borderId="1" xfId="2" applyFont="1" applyFill="1" applyBorder="1" applyAlignment="1">
      <alignment horizontal="center" vertical="center" wrapText="1"/>
    </xf>
    <xf numFmtId="0" fontId="29" fillId="12" borderId="2" xfId="2" applyFont="1" applyFill="1" applyBorder="1" applyAlignment="1">
      <alignment horizontal="center" vertical="center" wrapText="1"/>
    </xf>
    <xf numFmtId="0" fontId="29" fillId="15" borderId="2" xfId="2" applyFont="1" applyFill="1" applyBorder="1" applyAlignment="1">
      <alignment horizontal="center" vertical="center" wrapText="1"/>
    </xf>
    <xf numFmtId="0" fontId="29" fillId="4" borderId="2" xfId="2" applyFont="1" applyFill="1" applyBorder="1" applyAlignment="1">
      <alignment horizontal="center" vertical="center" wrapText="1"/>
    </xf>
    <xf numFmtId="0" fontId="29" fillId="11" borderId="2" xfId="2" applyFont="1" applyFill="1" applyBorder="1" applyAlignment="1">
      <alignment horizontal="center"/>
    </xf>
    <xf numFmtId="0" fontId="29" fillId="0" borderId="0" xfId="2" applyFont="1" applyFill="1" applyAlignment="1">
      <alignment horizontal="center"/>
    </xf>
    <xf numFmtId="0" fontId="26" fillId="11" borderId="2" xfId="2" applyFont="1" applyFill="1" applyBorder="1" applyAlignment="1">
      <alignment horizontal="center"/>
    </xf>
    <xf numFmtId="0" fontId="26" fillId="0" borderId="0" xfId="2" applyFont="1" applyFill="1" applyAlignment="1">
      <alignment horizontal="center"/>
    </xf>
    <xf numFmtId="0" fontId="26" fillId="0" borderId="0" xfId="2" applyFont="1" applyAlignment="1">
      <alignment horizontal="center"/>
    </xf>
    <xf numFmtId="0" fontId="29" fillId="0" borderId="0" xfId="2" applyFont="1" applyFill="1"/>
    <xf numFmtId="43" fontId="29" fillId="0" borderId="0" xfId="2" applyNumberFormat="1" applyFont="1"/>
    <xf numFmtId="188" fontId="26" fillId="11" borderId="2" xfId="3" applyNumberFormat="1" applyFont="1" applyFill="1" applyBorder="1" applyAlignment="1">
      <alignment horizontal="center"/>
    </xf>
    <xf numFmtId="0" fontId="29" fillId="0" borderId="0" xfId="2" applyFont="1" applyBorder="1"/>
    <xf numFmtId="0" fontId="29" fillId="0" borderId="0" xfId="2" applyFont="1" applyFill="1" applyBorder="1"/>
    <xf numFmtId="0" fontId="2" fillId="0" borderId="0" xfId="0" applyFont="1" applyProtection="1"/>
    <xf numFmtId="0" fontId="16" fillId="11" borderId="0" xfId="0" applyFont="1" applyFill="1" applyProtection="1">
      <protection locked="0"/>
    </xf>
    <xf numFmtId="0" fontId="16" fillId="11" borderId="0" xfId="0" applyFont="1" applyFill="1" applyAlignment="1" applyProtection="1">
      <alignment horizontal="left" vertical="top"/>
      <protection locked="0"/>
    </xf>
    <xf numFmtId="189" fontId="16" fillId="11" borderId="0" xfId="0" applyNumberFormat="1" applyFont="1" applyFill="1" applyAlignment="1" applyProtection="1">
      <alignment horizontal="left" wrapText="1"/>
      <protection locked="0"/>
    </xf>
    <xf numFmtId="189" fontId="26" fillId="11" borderId="2" xfId="0" applyNumberFormat="1" applyFont="1" applyFill="1" applyBorder="1" applyProtection="1">
      <protection locked="0"/>
    </xf>
    <xf numFmtId="0" fontId="26" fillId="11" borderId="2" xfId="0" applyFont="1" applyFill="1" applyBorder="1" applyProtection="1">
      <protection locked="0"/>
    </xf>
    <xf numFmtId="4" fontId="26" fillId="11" borderId="2" xfId="0" applyNumberFormat="1" applyFont="1" applyFill="1" applyBorder="1" applyProtection="1">
      <protection locked="0"/>
    </xf>
    <xf numFmtId="0" fontId="26" fillId="0" borderId="0" xfId="0" applyFont="1" applyProtection="1">
      <protection locked="0"/>
    </xf>
    <xf numFmtId="189" fontId="29" fillId="11" borderId="2" xfId="2" applyNumberFormat="1" applyFont="1" applyFill="1" applyBorder="1" applyAlignment="1">
      <alignment horizontal="center"/>
    </xf>
    <xf numFmtId="189" fontId="26" fillId="11" borderId="2" xfId="2" applyNumberFormat="1" applyFont="1" applyFill="1" applyBorder="1" applyAlignment="1">
      <alignment horizontal="center"/>
    </xf>
    <xf numFmtId="4" fontId="26" fillId="11" borderId="2" xfId="3" applyNumberFormat="1" applyFont="1" applyFill="1" applyBorder="1" applyAlignment="1">
      <alignment horizontal="right"/>
    </xf>
    <xf numFmtId="4" fontId="29" fillId="11" borderId="2" xfId="2" applyNumberFormat="1" applyFont="1" applyFill="1" applyBorder="1" applyAlignment="1">
      <alignment horizontal="right"/>
    </xf>
    <xf numFmtId="4" fontId="29" fillId="11" borderId="2" xfId="2" applyNumberFormat="1" applyFont="1" applyFill="1" applyBorder="1" applyAlignment="1">
      <alignment horizontal="right" vertical="center"/>
    </xf>
    <xf numFmtId="4" fontId="29" fillId="11" borderId="2" xfId="5" applyNumberFormat="1" applyFont="1" applyFill="1" applyBorder="1" applyAlignment="1">
      <alignment horizontal="right" vertical="center"/>
    </xf>
    <xf numFmtId="4" fontId="29" fillId="11" borderId="0" xfId="2" applyNumberFormat="1" applyFont="1" applyFill="1" applyAlignment="1">
      <alignment horizontal="right"/>
    </xf>
    <xf numFmtId="0" fontId="28" fillId="14" borderId="0" xfId="0" applyFont="1" applyFill="1" applyAlignment="1" applyProtection="1">
      <alignment horizontal="center" vertical="center"/>
    </xf>
    <xf numFmtId="0" fontId="28" fillId="11" borderId="0" xfId="0" applyFont="1" applyFill="1" applyAlignment="1" applyProtection="1">
      <alignment horizontal="center" vertical="center"/>
    </xf>
    <xf numFmtId="0" fontId="29" fillId="10" borderId="2" xfId="2" applyFont="1" applyFill="1" applyBorder="1" applyAlignment="1">
      <alignment horizontal="center" vertical="center"/>
    </xf>
    <xf numFmtId="0" fontId="29" fillId="9" borderId="2" xfId="2" applyFont="1" applyFill="1" applyBorder="1" applyAlignment="1">
      <alignment horizontal="center" vertical="center" wrapText="1"/>
    </xf>
    <xf numFmtId="0" fontId="29" fillId="9" borderId="2" xfId="2" applyFont="1" applyFill="1" applyBorder="1" applyAlignment="1">
      <alignment horizontal="center" vertical="center"/>
    </xf>
    <xf numFmtId="0" fontId="29" fillId="13" borderId="2" xfId="2" applyFont="1" applyFill="1" applyBorder="1" applyAlignment="1">
      <alignment horizontal="center" vertical="center"/>
    </xf>
    <xf numFmtId="0" fontId="29" fillId="15" borderId="5" xfId="2" applyFont="1" applyFill="1" applyBorder="1" applyAlignment="1">
      <alignment horizontal="center" vertical="center"/>
    </xf>
    <xf numFmtId="0" fontId="29" fillId="15" borderId="4" xfId="2" applyFont="1" applyFill="1" applyBorder="1" applyAlignment="1">
      <alignment horizontal="center" vertical="center"/>
    </xf>
    <xf numFmtId="0" fontId="29" fillId="15" borderId="6" xfId="2" applyFont="1" applyFill="1" applyBorder="1" applyAlignment="1">
      <alignment horizontal="center" vertical="center"/>
    </xf>
    <xf numFmtId="0" fontId="29" fillId="16" borderId="2" xfId="2" applyFont="1" applyFill="1" applyBorder="1" applyAlignment="1">
      <alignment horizontal="center" vertical="center"/>
    </xf>
    <xf numFmtId="0" fontId="29" fillId="15" borderId="2" xfId="2" applyFont="1" applyFill="1" applyBorder="1" applyAlignment="1">
      <alignment horizontal="center" vertical="center" wrapText="1"/>
    </xf>
    <xf numFmtId="0" fontId="29" fillId="15" borderId="5" xfId="2" applyFont="1" applyFill="1" applyBorder="1" applyAlignment="1">
      <alignment horizontal="center" vertical="center" wrapText="1"/>
    </xf>
    <xf numFmtId="0" fontId="29" fillId="15" borderId="4" xfId="2" applyFont="1" applyFill="1" applyBorder="1" applyAlignment="1">
      <alignment horizontal="center" vertical="center" wrapText="1"/>
    </xf>
    <xf numFmtId="0" fontId="29" fillId="15" borderId="6" xfId="2" applyFont="1" applyFill="1" applyBorder="1" applyAlignment="1">
      <alignment horizontal="center" vertical="center" wrapText="1"/>
    </xf>
    <xf numFmtId="0" fontId="29" fillId="6" borderId="2" xfId="2" applyFont="1" applyFill="1" applyBorder="1" applyAlignment="1">
      <alignment horizontal="center" vertical="center"/>
    </xf>
    <xf numFmtId="0" fontId="28" fillId="3" borderId="7" xfId="4" applyFont="1" applyFill="1" applyBorder="1" applyAlignment="1">
      <alignment horizontal="center" vertical="center"/>
    </xf>
    <xf numFmtId="0" fontId="28" fillId="3" borderId="8" xfId="4" applyFont="1" applyFill="1" applyBorder="1" applyAlignment="1">
      <alignment horizontal="center" vertical="center"/>
    </xf>
  </cellXfs>
  <cellStyles count="6">
    <cellStyle name="Comma" xfId="5" builtinId="3"/>
    <cellStyle name="Comma 2" xfId="3"/>
    <cellStyle name="Excel Built-in Normal" xfId="4"/>
    <cellStyle name="Normal" xfId="0" builtinId="0"/>
    <cellStyle name="Normal 2" xfId="2"/>
    <cellStyle name="Normal 4" xfId="1"/>
  </cellStyles>
  <dxfs count="1">
    <dxf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FF505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Normal="100" workbookViewId="0">
      <selection activeCell="D62" sqref="D62"/>
    </sheetView>
  </sheetViews>
  <sheetFormatPr defaultColWidth="8.75" defaultRowHeight="22.5" x14ac:dyDescent="0.45"/>
  <cols>
    <col min="1" max="3" width="8.75" style="16"/>
    <col min="4" max="4" width="19.375" style="16" customWidth="1"/>
    <col min="5" max="16384" width="8.75" style="16"/>
  </cols>
  <sheetData>
    <row r="1" spans="1:13" s="17" customFormat="1" x14ac:dyDescent="0.45">
      <c r="A1" s="15" t="s">
        <v>456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s="17" customFormat="1" ht="23.25" x14ac:dyDescent="0.5">
      <c r="A2" s="18" t="s">
        <v>464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13" s="17" customFormat="1" x14ac:dyDescent="0.45">
      <c r="A3" s="16"/>
      <c r="B3" s="65" t="s">
        <v>462</v>
      </c>
      <c r="C3" s="16"/>
      <c r="D3" s="16"/>
      <c r="E3" s="65" t="s">
        <v>463</v>
      </c>
      <c r="F3" s="16"/>
      <c r="G3" s="16"/>
      <c r="H3" s="16"/>
      <c r="I3" s="16"/>
      <c r="J3" s="16"/>
      <c r="K3" s="16"/>
      <c r="L3" s="16"/>
      <c r="M3" s="16"/>
    </row>
    <row r="4" spans="1:13" s="17" customFormat="1" x14ac:dyDescent="0.45">
      <c r="A4" s="16"/>
      <c r="B4" s="16" t="s">
        <v>62</v>
      </c>
      <c r="C4" s="16"/>
      <c r="D4" s="16"/>
      <c r="E4" s="16" t="s">
        <v>63</v>
      </c>
      <c r="F4" s="16"/>
      <c r="G4" s="16"/>
      <c r="H4" s="16"/>
      <c r="I4" s="16"/>
      <c r="J4" s="16"/>
      <c r="K4" s="16"/>
      <c r="L4" s="16"/>
      <c r="M4" s="16"/>
    </row>
    <row r="5" spans="1:13" s="17" customFormat="1" x14ac:dyDescent="0.4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s="17" customFormat="1" ht="23.25" x14ac:dyDescent="0.5">
      <c r="A6" s="18" t="s">
        <v>465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s="17" customFormat="1" x14ac:dyDescent="0.45">
      <c r="A7" s="16"/>
      <c r="B7" s="65" t="s">
        <v>466</v>
      </c>
      <c r="C7" s="16"/>
      <c r="D7" s="16"/>
      <c r="E7" s="19" t="s">
        <v>59</v>
      </c>
      <c r="F7" s="16"/>
      <c r="G7" s="16"/>
      <c r="H7" s="16"/>
      <c r="I7" s="16"/>
      <c r="J7" s="16"/>
      <c r="K7" s="16"/>
      <c r="L7" s="16"/>
      <c r="M7" s="16"/>
    </row>
    <row r="8" spans="1:13" s="17" customFormat="1" ht="23.25" x14ac:dyDescent="0.5">
      <c r="A8" s="16"/>
      <c r="B8" s="65" t="s">
        <v>468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</row>
    <row r="9" spans="1:13" s="17" customFormat="1" ht="23.25" x14ac:dyDescent="0.5">
      <c r="A9" s="16"/>
      <c r="B9" s="65" t="s">
        <v>467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1:13" s="17" customFormat="1" x14ac:dyDescent="0.45">
      <c r="A10" s="16"/>
      <c r="B10" s="65" t="s">
        <v>469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</row>
    <row r="11" spans="1:13" s="17" customFormat="1" x14ac:dyDescent="0.45">
      <c r="A11" s="16"/>
      <c r="B11" s="65" t="s">
        <v>470</v>
      </c>
      <c r="C11" s="16"/>
      <c r="D11" s="16"/>
      <c r="E11" s="25" t="s">
        <v>60</v>
      </c>
      <c r="F11" s="26" t="s">
        <v>61</v>
      </c>
      <c r="G11" s="16"/>
      <c r="H11" s="16"/>
      <c r="I11" s="16"/>
      <c r="J11" s="16"/>
      <c r="K11" s="16"/>
      <c r="L11" s="16"/>
      <c r="M11" s="16"/>
    </row>
    <row r="12" spans="1:13" s="17" customFormat="1" x14ac:dyDescent="0.45">
      <c r="A12" s="16"/>
      <c r="B12" s="65" t="s">
        <v>471</v>
      </c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</row>
    <row r="13" spans="1:13" s="17" customFormat="1" x14ac:dyDescent="0.4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5" spans="1:13" ht="23.25" x14ac:dyDescent="0.5">
      <c r="A15" s="18"/>
    </row>
    <row r="17" spans="3:3" ht="23.25" x14ac:dyDescent="0.5">
      <c r="C17" s="20"/>
    </row>
    <row r="18" spans="3:3" x14ac:dyDescent="0.45">
      <c r="C18" s="21"/>
    </row>
    <row r="19" spans="3:3" x14ac:dyDescent="0.45">
      <c r="C19" s="22"/>
    </row>
    <row r="20" spans="3:3" x14ac:dyDescent="0.45">
      <c r="C20" s="23"/>
    </row>
    <row r="21" spans="3:3" x14ac:dyDescent="0.45">
      <c r="C21" s="24"/>
    </row>
    <row r="22" spans="3:3" ht="23.25" x14ac:dyDescent="0.5">
      <c r="C22" s="20"/>
    </row>
  </sheetData>
  <sheetProtection algorithmName="SHA-512" hashValue="G5N1o+uskr+v3gv9c5SRytOjXuCg8/WY9vH7djwGQjt+WH52awCprn+9q3+aVbce/tKx7Km7SFpCgwGufEgVyg==" saltValue="J72LAxTwXdfaxEzt74zS3Q==" spinCount="100000" sheet="1" objects="1" scenarios="1" selectLockedCells="1" selectUnlockedCells="1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2:AV5"/>
  <sheetViews>
    <sheetView workbookViewId="0">
      <selection activeCell="C2" sqref="C2"/>
    </sheetView>
  </sheetViews>
  <sheetFormatPr defaultColWidth="21.75" defaultRowHeight="22.5" x14ac:dyDescent="0.45"/>
  <cols>
    <col min="1" max="1" width="48.75" style="10" bestFit="1" customWidth="1"/>
    <col min="2" max="2" width="7.75" style="10" customWidth="1"/>
    <col min="3" max="3" width="29.5" style="10" bestFit="1" customWidth="1"/>
    <col min="4" max="4" width="6.375" style="10" customWidth="1"/>
    <col min="5" max="9" width="21.75" style="10"/>
    <col min="10" max="48" width="21.75" style="11"/>
    <col min="49" max="16384" width="21.75" style="10"/>
  </cols>
  <sheetData>
    <row r="2" spans="1:5" ht="23.25" x14ac:dyDescent="0.5">
      <c r="A2" s="9" t="s">
        <v>53</v>
      </c>
      <c r="B2" s="9"/>
      <c r="C2" s="66" t="s">
        <v>54</v>
      </c>
    </row>
    <row r="3" spans="1:5" ht="23.25" x14ac:dyDescent="0.5">
      <c r="A3" s="9" t="s">
        <v>55</v>
      </c>
      <c r="B3" s="9"/>
      <c r="C3" s="67" t="s">
        <v>444</v>
      </c>
    </row>
    <row r="4" spans="1:5" ht="23.25" x14ac:dyDescent="0.5">
      <c r="A4" s="9" t="s">
        <v>57</v>
      </c>
      <c r="B4" s="9"/>
      <c r="C4" s="66" t="s">
        <v>57</v>
      </c>
    </row>
    <row r="5" spans="1:5" ht="23.25" x14ac:dyDescent="0.5">
      <c r="A5" s="9" t="s">
        <v>58</v>
      </c>
      <c r="B5" s="12"/>
      <c r="C5" s="68">
        <v>43616</v>
      </c>
      <c r="D5" s="13"/>
      <c r="E5" s="14"/>
    </row>
  </sheetData>
  <sheetProtection algorithmName="SHA-512" hashValue="I1jCMXGoBL6sKo3u73k1n0WZ6iKo1f23Dt7XSExSFOLP40YWxLJd2YEWoj1uIQSePwcPJtZKd160F70JiOamdg==" saltValue="Z0Kryh9UT1LVL52hIHwH6A==" spinCount="100000" sheet="1" objects="1" scenarios="1" selectLockedCells="1"/>
  <dataValidations count="1">
    <dataValidation type="custom" allowBlank="1" showInputMessage="1" showErrorMessage="1" error="ใส่ข้อมูลเฉพาะวันที่ในรูปแบบ_x000a_YYYY-MM-DD เช่น 2019-04-30 เท่านั้น" sqref="C5">
      <formula1>ISNUMBER(C5)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Rule1!$A$2:$A$11</xm:f>
          </x14:formula1>
          <xm:sqref>C3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9"/>
  <sheetViews>
    <sheetView topLeftCell="E1" workbookViewId="0">
      <selection activeCell="J15" sqref="J15"/>
    </sheetView>
  </sheetViews>
  <sheetFormatPr defaultRowHeight="16.5" x14ac:dyDescent="0.35"/>
  <cols>
    <col min="1" max="1" width="61.75" style="32" bestFit="1" customWidth="1"/>
    <col min="2" max="2" width="2.25" style="32" customWidth="1"/>
    <col min="3" max="3" width="14.125" style="32" customWidth="1"/>
    <col min="4" max="4" width="22" style="32" bestFit="1" customWidth="1"/>
    <col min="5" max="5" width="2.125" style="32" customWidth="1"/>
    <col min="6" max="6" width="6.75" style="32" customWidth="1"/>
    <col min="7" max="7" width="38.125" style="32" bestFit="1" customWidth="1"/>
    <col min="8" max="8" width="2.625" style="32" customWidth="1"/>
    <col min="9" max="9" width="13.125" style="32" bestFit="1" customWidth="1"/>
    <col min="10" max="16384" width="9" style="32"/>
  </cols>
  <sheetData>
    <row r="1" spans="1:19" ht="21" x14ac:dyDescent="0.35">
      <c r="A1" s="37" t="s">
        <v>443</v>
      </c>
      <c r="B1" s="36"/>
      <c r="C1" s="80" t="s">
        <v>28</v>
      </c>
      <c r="D1" s="80"/>
      <c r="F1" s="81" t="s">
        <v>86</v>
      </c>
      <c r="G1" s="81"/>
      <c r="H1" s="38"/>
    </row>
    <row r="2" spans="1:19" ht="21" x14ac:dyDescent="0.35">
      <c r="A2" s="30" t="s">
        <v>444</v>
      </c>
      <c r="B2"/>
      <c r="C2" s="30" t="s">
        <v>49</v>
      </c>
      <c r="D2" s="30" t="s">
        <v>85</v>
      </c>
      <c r="F2" s="30" t="s">
        <v>52</v>
      </c>
      <c r="G2" s="30" t="s">
        <v>87</v>
      </c>
      <c r="H2" s="30"/>
      <c r="I2" s="33" t="s">
        <v>442</v>
      </c>
      <c r="J2" s="30" t="s">
        <v>49</v>
      </c>
      <c r="K2" s="30" t="s">
        <v>50</v>
      </c>
      <c r="L2" s="30" t="s">
        <v>69</v>
      </c>
      <c r="M2" s="30" t="s">
        <v>72</v>
      </c>
      <c r="N2" s="30" t="s">
        <v>74</v>
      </c>
      <c r="O2" s="30" t="s">
        <v>73</v>
      </c>
      <c r="P2" s="30" t="s">
        <v>70</v>
      </c>
      <c r="Q2" s="30" t="s">
        <v>71</v>
      </c>
      <c r="R2" s="30" t="s">
        <v>68</v>
      </c>
      <c r="S2" s="30" t="s">
        <v>75</v>
      </c>
    </row>
    <row r="3" spans="1:19" ht="21" x14ac:dyDescent="0.35">
      <c r="A3" s="30" t="s">
        <v>445</v>
      </c>
      <c r="B3"/>
      <c r="C3" s="30" t="s">
        <v>50</v>
      </c>
      <c r="D3" s="30" t="s">
        <v>77</v>
      </c>
      <c r="E3" s="30"/>
      <c r="F3" s="30" t="s">
        <v>88</v>
      </c>
      <c r="G3" s="30" t="s">
        <v>89</v>
      </c>
      <c r="H3" s="30"/>
      <c r="I3" s="34" t="s">
        <v>86</v>
      </c>
      <c r="J3" s="30" t="s">
        <v>51</v>
      </c>
      <c r="K3" s="30" t="s">
        <v>52</v>
      </c>
      <c r="L3" s="30" t="s">
        <v>52</v>
      </c>
      <c r="M3" s="30" t="s">
        <v>52</v>
      </c>
      <c r="N3" s="30" t="s">
        <v>52</v>
      </c>
      <c r="O3" s="30" t="s">
        <v>52</v>
      </c>
      <c r="P3" s="30" t="s">
        <v>52</v>
      </c>
      <c r="Q3" s="30" t="s">
        <v>52</v>
      </c>
      <c r="R3" s="30" t="s">
        <v>52</v>
      </c>
      <c r="S3" s="30" t="s">
        <v>52</v>
      </c>
    </row>
    <row r="4" spans="1:19" ht="20.25" x14ac:dyDescent="0.35">
      <c r="A4" s="30" t="s">
        <v>446</v>
      </c>
      <c r="B4"/>
      <c r="C4" s="30" t="s">
        <v>69</v>
      </c>
      <c r="D4" s="30" t="s">
        <v>78</v>
      </c>
      <c r="E4" s="30"/>
      <c r="F4" s="30" t="s">
        <v>90</v>
      </c>
      <c r="G4" s="30" t="s">
        <v>91</v>
      </c>
      <c r="H4" s="30"/>
      <c r="K4" s="30" t="s">
        <v>88</v>
      </c>
      <c r="L4" s="30" t="s">
        <v>88</v>
      </c>
      <c r="M4" s="30" t="s">
        <v>88</v>
      </c>
      <c r="N4" s="30" t="s">
        <v>88</v>
      </c>
      <c r="O4" s="30" t="s">
        <v>88</v>
      </c>
      <c r="P4" s="30" t="s">
        <v>88</v>
      </c>
      <c r="Q4" s="30" t="s">
        <v>88</v>
      </c>
      <c r="R4" s="30" t="s">
        <v>88</v>
      </c>
      <c r="S4" s="30" t="s">
        <v>88</v>
      </c>
    </row>
    <row r="5" spans="1:19" ht="20.25" x14ac:dyDescent="0.35">
      <c r="A5" s="30" t="s">
        <v>447</v>
      </c>
      <c r="B5"/>
      <c r="C5" s="30" t="s">
        <v>72</v>
      </c>
      <c r="D5" s="30" t="s">
        <v>81</v>
      </c>
      <c r="E5" s="30"/>
      <c r="F5" s="30" t="s">
        <v>92</v>
      </c>
      <c r="G5" s="30" t="s">
        <v>93</v>
      </c>
      <c r="H5" s="30"/>
      <c r="K5" s="30" t="s">
        <v>90</v>
      </c>
      <c r="L5" s="30" t="s">
        <v>90</v>
      </c>
      <c r="M5" s="30" t="s">
        <v>90</v>
      </c>
      <c r="N5" s="30" t="s">
        <v>90</v>
      </c>
      <c r="O5" s="30" t="s">
        <v>90</v>
      </c>
      <c r="P5" s="30" t="s">
        <v>90</v>
      </c>
      <c r="Q5" s="30" t="s">
        <v>90</v>
      </c>
      <c r="R5" s="30" t="s">
        <v>90</v>
      </c>
      <c r="S5" s="30" t="s">
        <v>90</v>
      </c>
    </row>
    <row r="6" spans="1:19" ht="20.25" x14ac:dyDescent="0.35">
      <c r="A6" s="30" t="s">
        <v>56</v>
      </c>
      <c r="B6"/>
      <c r="C6" s="30" t="s">
        <v>74</v>
      </c>
      <c r="D6" s="30" t="s">
        <v>83</v>
      </c>
      <c r="E6" s="30"/>
      <c r="F6" s="30" t="s">
        <v>94</v>
      </c>
      <c r="G6" s="30" t="s">
        <v>95</v>
      </c>
      <c r="H6" s="30"/>
      <c r="K6" s="30" t="s">
        <v>92</v>
      </c>
      <c r="L6" s="30" t="s">
        <v>92</v>
      </c>
      <c r="M6" s="30" t="s">
        <v>92</v>
      </c>
      <c r="N6" s="30" t="s">
        <v>92</v>
      </c>
      <c r="O6" s="30" t="s">
        <v>92</v>
      </c>
      <c r="P6" s="30" t="s">
        <v>92</v>
      </c>
      <c r="Q6" s="30" t="s">
        <v>92</v>
      </c>
      <c r="R6" s="30" t="s">
        <v>92</v>
      </c>
      <c r="S6" s="30" t="s">
        <v>92</v>
      </c>
    </row>
    <row r="7" spans="1:19" ht="20.25" x14ac:dyDescent="0.35">
      <c r="A7" s="30" t="s">
        <v>448</v>
      </c>
      <c r="B7"/>
      <c r="C7" s="30" t="s">
        <v>73</v>
      </c>
      <c r="D7" s="30" t="s">
        <v>82</v>
      </c>
      <c r="E7" s="30"/>
      <c r="F7" s="30" t="s">
        <v>96</v>
      </c>
      <c r="G7" s="30" t="s">
        <v>97</v>
      </c>
      <c r="H7" s="30"/>
      <c r="K7" s="30" t="s">
        <v>94</v>
      </c>
      <c r="L7" s="30" t="s">
        <v>94</v>
      </c>
      <c r="M7" s="30" t="s">
        <v>94</v>
      </c>
      <c r="N7" s="30" t="s">
        <v>94</v>
      </c>
      <c r="O7" s="30" t="s">
        <v>94</v>
      </c>
      <c r="P7" s="30" t="s">
        <v>94</v>
      </c>
      <c r="Q7" s="30" t="s">
        <v>94</v>
      </c>
      <c r="R7" s="30" t="s">
        <v>94</v>
      </c>
      <c r="S7" s="30" t="s">
        <v>94</v>
      </c>
    </row>
    <row r="8" spans="1:19" ht="20.25" x14ac:dyDescent="0.35">
      <c r="A8" s="30" t="s">
        <v>449</v>
      </c>
      <c r="B8"/>
      <c r="C8" s="30" t="s">
        <v>70</v>
      </c>
      <c r="D8" s="30" t="s">
        <v>79</v>
      </c>
      <c r="E8" s="30"/>
      <c r="F8" s="30" t="s">
        <v>98</v>
      </c>
      <c r="G8" s="30" t="s">
        <v>99</v>
      </c>
      <c r="H8" s="30"/>
      <c r="K8" s="30" t="s">
        <v>96</v>
      </c>
      <c r="L8" s="30" t="s">
        <v>96</v>
      </c>
      <c r="M8" s="30" t="s">
        <v>96</v>
      </c>
      <c r="N8" s="30" t="s">
        <v>96</v>
      </c>
      <c r="O8" s="30" t="s">
        <v>96</v>
      </c>
      <c r="P8" s="30" t="s">
        <v>96</v>
      </c>
      <c r="Q8" s="30" t="s">
        <v>96</v>
      </c>
      <c r="R8" s="30" t="s">
        <v>96</v>
      </c>
      <c r="S8" s="30" t="s">
        <v>96</v>
      </c>
    </row>
    <row r="9" spans="1:19" ht="20.25" x14ac:dyDescent="0.35">
      <c r="A9" s="30" t="s">
        <v>450</v>
      </c>
      <c r="B9"/>
      <c r="C9" s="30" t="s">
        <v>71</v>
      </c>
      <c r="D9" s="30" t="s">
        <v>80</v>
      </c>
      <c r="E9" s="30"/>
      <c r="F9" s="30" t="s">
        <v>51</v>
      </c>
      <c r="G9" s="30" t="s">
        <v>100</v>
      </c>
      <c r="H9" s="30"/>
      <c r="K9" s="30" t="s">
        <v>98</v>
      </c>
      <c r="L9" s="30" t="s">
        <v>98</v>
      </c>
      <c r="M9" s="30" t="s">
        <v>98</v>
      </c>
      <c r="N9" s="30" t="s">
        <v>98</v>
      </c>
      <c r="O9" s="30" t="s">
        <v>98</v>
      </c>
      <c r="P9" s="30" t="s">
        <v>98</v>
      </c>
      <c r="Q9" s="30" t="s">
        <v>98</v>
      </c>
      <c r="R9" s="30" t="s">
        <v>98</v>
      </c>
      <c r="S9" s="30" t="s">
        <v>98</v>
      </c>
    </row>
    <row r="10" spans="1:19" ht="20.25" x14ac:dyDescent="0.35">
      <c r="A10" s="30" t="s">
        <v>451</v>
      </c>
      <c r="B10"/>
      <c r="C10" s="35" t="s">
        <v>68</v>
      </c>
      <c r="D10" s="30" t="s">
        <v>76</v>
      </c>
      <c r="E10" s="30"/>
      <c r="F10" s="30" t="s">
        <v>101</v>
      </c>
      <c r="G10" s="30" t="s">
        <v>102</v>
      </c>
      <c r="H10" s="30"/>
      <c r="K10" s="30" t="s">
        <v>101</v>
      </c>
      <c r="L10" s="30" t="s">
        <v>101</v>
      </c>
      <c r="M10" s="30" t="s">
        <v>101</v>
      </c>
      <c r="N10" s="30" t="s">
        <v>101</v>
      </c>
      <c r="O10" s="30" t="s">
        <v>101</v>
      </c>
      <c r="P10" s="30" t="s">
        <v>101</v>
      </c>
      <c r="Q10" s="30" t="s">
        <v>101</v>
      </c>
      <c r="R10" s="30" t="s">
        <v>101</v>
      </c>
      <c r="S10" s="30" t="s">
        <v>101</v>
      </c>
    </row>
    <row r="11" spans="1:19" ht="20.25" x14ac:dyDescent="0.35">
      <c r="A11" s="30" t="s">
        <v>452</v>
      </c>
      <c r="B11"/>
      <c r="C11" s="30" t="s">
        <v>75</v>
      </c>
      <c r="D11" s="30" t="s">
        <v>84</v>
      </c>
      <c r="E11" s="30"/>
      <c r="F11" s="30" t="s">
        <v>103</v>
      </c>
      <c r="G11" s="30" t="s">
        <v>104</v>
      </c>
      <c r="H11" s="30"/>
      <c r="J11" s="30"/>
      <c r="K11" s="30" t="s">
        <v>103</v>
      </c>
      <c r="L11" s="30" t="s">
        <v>103</v>
      </c>
      <c r="M11" s="30" t="s">
        <v>103</v>
      </c>
      <c r="N11" s="30" t="s">
        <v>103</v>
      </c>
      <c r="O11" s="30" t="s">
        <v>103</v>
      </c>
      <c r="P11" s="30" t="s">
        <v>103</v>
      </c>
      <c r="Q11" s="30" t="s">
        <v>103</v>
      </c>
      <c r="R11" s="30" t="s">
        <v>103</v>
      </c>
      <c r="S11" s="30" t="s">
        <v>103</v>
      </c>
    </row>
    <row r="12" spans="1:19" ht="20.25" x14ac:dyDescent="0.35">
      <c r="A12" s="30"/>
      <c r="B12" s="30"/>
      <c r="C12" s="30"/>
      <c r="D12" s="30"/>
      <c r="F12" s="30" t="s">
        <v>105</v>
      </c>
      <c r="G12" s="30" t="s">
        <v>106</v>
      </c>
      <c r="H12" s="30"/>
      <c r="K12" s="30" t="s">
        <v>105</v>
      </c>
      <c r="L12" s="30" t="s">
        <v>105</v>
      </c>
      <c r="M12" s="30" t="s">
        <v>105</v>
      </c>
      <c r="N12" s="30" t="s">
        <v>105</v>
      </c>
      <c r="O12" s="30" t="s">
        <v>105</v>
      </c>
      <c r="P12" s="30" t="s">
        <v>105</v>
      </c>
      <c r="Q12" s="30" t="s">
        <v>105</v>
      </c>
      <c r="R12" s="30" t="s">
        <v>105</v>
      </c>
      <c r="S12" s="30" t="s">
        <v>105</v>
      </c>
    </row>
    <row r="13" spans="1:19" ht="20.25" x14ac:dyDescent="0.35">
      <c r="D13" s="30"/>
      <c r="F13" s="30" t="s">
        <v>107</v>
      </c>
      <c r="G13" s="30" t="s">
        <v>108</v>
      </c>
      <c r="H13" s="30"/>
      <c r="K13" s="30" t="s">
        <v>107</v>
      </c>
      <c r="L13" s="30" t="s">
        <v>107</v>
      </c>
      <c r="M13" s="30" t="s">
        <v>107</v>
      </c>
      <c r="N13" s="30" t="s">
        <v>107</v>
      </c>
      <c r="O13" s="30" t="s">
        <v>107</v>
      </c>
      <c r="P13" s="30" t="s">
        <v>107</v>
      </c>
      <c r="Q13" s="30" t="s">
        <v>107</v>
      </c>
      <c r="R13" s="30" t="s">
        <v>107</v>
      </c>
      <c r="S13" s="30" t="s">
        <v>107</v>
      </c>
    </row>
    <row r="14" spans="1:19" ht="20.25" x14ac:dyDescent="0.35">
      <c r="F14" s="30" t="s">
        <v>109</v>
      </c>
      <c r="G14" s="30" t="s">
        <v>110</v>
      </c>
      <c r="H14" s="30"/>
      <c r="K14" s="30" t="s">
        <v>109</v>
      </c>
      <c r="L14" s="30" t="s">
        <v>109</v>
      </c>
      <c r="M14" s="30" t="s">
        <v>109</v>
      </c>
      <c r="N14" s="30" t="s">
        <v>109</v>
      </c>
      <c r="O14" s="30" t="s">
        <v>109</v>
      </c>
      <c r="P14" s="30" t="s">
        <v>109</v>
      </c>
      <c r="Q14" s="30" t="s">
        <v>109</v>
      </c>
      <c r="R14" s="30" t="s">
        <v>109</v>
      </c>
      <c r="S14" s="30" t="s">
        <v>109</v>
      </c>
    </row>
    <row r="15" spans="1:19" ht="20.25" x14ac:dyDescent="0.35">
      <c r="F15" s="30" t="s">
        <v>111</v>
      </c>
      <c r="G15" s="30" t="s">
        <v>112</v>
      </c>
      <c r="H15" s="30"/>
      <c r="K15" s="30" t="s">
        <v>111</v>
      </c>
      <c r="L15" s="30" t="s">
        <v>111</v>
      </c>
      <c r="M15" s="30" t="s">
        <v>111</v>
      </c>
      <c r="N15" s="30" t="s">
        <v>111</v>
      </c>
      <c r="O15" s="30" t="s">
        <v>111</v>
      </c>
      <c r="P15" s="30" t="s">
        <v>111</v>
      </c>
      <c r="Q15" s="30" t="s">
        <v>111</v>
      </c>
      <c r="R15" s="30" t="s">
        <v>111</v>
      </c>
      <c r="S15" s="30" t="s">
        <v>111</v>
      </c>
    </row>
    <row r="16" spans="1:19" ht="20.25" x14ac:dyDescent="0.35">
      <c r="F16" s="30" t="s">
        <v>113</v>
      </c>
      <c r="G16" s="30" t="s">
        <v>114</v>
      </c>
      <c r="H16" s="30"/>
      <c r="K16" s="30" t="s">
        <v>113</v>
      </c>
      <c r="L16" s="30" t="s">
        <v>113</v>
      </c>
      <c r="M16" s="30" t="s">
        <v>113</v>
      </c>
      <c r="N16" s="30" t="s">
        <v>113</v>
      </c>
      <c r="O16" s="30" t="s">
        <v>113</v>
      </c>
      <c r="P16" s="30" t="s">
        <v>113</v>
      </c>
      <c r="Q16" s="30" t="s">
        <v>113</v>
      </c>
      <c r="R16" s="30" t="s">
        <v>113</v>
      </c>
      <c r="S16" s="30" t="s">
        <v>113</v>
      </c>
    </row>
    <row r="17" spans="6:19" ht="20.25" x14ac:dyDescent="0.35">
      <c r="F17" s="30" t="s">
        <v>115</v>
      </c>
      <c r="G17" s="30" t="s">
        <v>116</v>
      </c>
      <c r="H17" s="30"/>
      <c r="K17" s="30" t="s">
        <v>115</v>
      </c>
      <c r="L17" s="30" t="s">
        <v>115</v>
      </c>
      <c r="M17" s="30" t="s">
        <v>115</v>
      </c>
      <c r="N17" s="30" t="s">
        <v>115</v>
      </c>
      <c r="O17" s="30" t="s">
        <v>115</v>
      </c>
      <c r="P17" s="30" t="s">
        <v>115</v>
      </c>
      <c r="Q17" s="30" t="s">
        <v>115</v>
      </c>
      <c r="R17" s="30" t="s">
        <v>115</v>
      </c>
      <c r="S17" s="30" t="s">
        <v>115</v>
      </c>
    </row>
    <row r="18" spans="6:19" ht="20.25" x14ac:dyDescent="0.35">
      <c r="F18" s="30" t="s">
        <v>117</v>
      </c>
      <c r="G18" s="30" t="s">
        <v>118</v>
      </c>
      <c r="H18" s="30"/>
      <c r="K18" s="30" t="s">
        <v>117</v>
      </c>
      <c r="L18" s="30" t="s">
        <v>117</v>
      </c>
      <c r="M18" s="30" t="s">
        <v>117</v>
      </c>
      <c r="N18" s="30" t="s">
        <v>117</v>
      </c>
      <c r="O18" s="30" t="s">
        <v>117</v>
      </c>
      <c r="P18" s="30" t="s">
        <v>117</v>
      </c>
      <c r="Q18" s="30" t="s">
        <v>117</v>
      </c>
      <c r="R18" s="30" t="s">
        <v>117</v>
      </c>
      <c r="S18" s="30" t="s">
        <v>117</v>
      </c>
    </row>
    <row r="19" spans="6:19" ht="20.25" x14ac:dyDescent="0.35">
      <c r="F19" s="30" t="s">
        <v>119</v>
      </c>
      <c r="G19" s="30" t="s">
        <v>120</v>
      </c>
      <c r="H19" s="30"/>
      <c r="K19" s="30" t="s">
        <v>119</v>
      </c>
      <c r="L19" s="30" t="s">
        <v>119</v>
      </c>
      <c r="M19" s="30" t="s">
        <v>119</v>
      </c>
      <c r="N19" s="30" t="s">
        <v>119</v>
      </c>
      <c r="O19" s="30" t="s">
        <v>119</v>
      </c>
      <c r="P19" s="30" t="s">
        <v>119</v>
      </c>
      <c r="Q19" s="30" t="s">
        <v>119</v>
      </c>
      <c r="R19" s="30" t="s">
        <v>119</v>
      </c>
      <c r="S19" s="30" t="s">
        <v>119</v>
      </c>
    </row>
    <row r="20" spans="6:19" ht="20.25" x14ac:dyDescent="0.35">
      <c r="F20" s="30" t="s">
        <v>121</v>
      </c>
      <c r="G20" s="30" t="s">
        <v>122</v>
      </c>
      <c r="H20" s="30"/>
      <c r="K20" s="30" t="s">
        <v>121</v>
      </c>
      <c r="L20" s="30" t="s">
        <v>121</v>
      </c>
      <c r="M20" s="30" t="s">
        <v>121</v>
      </c>
      <c r="N20" s="30" t="s">
        <v>121</v>
      </c>
      <c r="O20" s="30" t="s">
        <v>121</v>
      </c>
      <c r="P20" s="30" t="s">
        <v>121</v>
      </c>
      <c r="Q20" s="30" t="s">
        <v>121</v>
      </c>
      <c r="R20" s="30" t="s">
        <v>121</v>
      </c>
      <c r="S20" s="30" t="s">
        <v>121</v>
      </c>
    </row>
    <row r="21" spans="6:19" ht="20.25" x14ac:dyDescent="0.35">
      <c r="F21" s="30" t="s">
        <v>123</v>
      </c>
      <c r="G21" s="30" t="s">
        <v>124</v>
      </c>
      <c r="H21" s="30"/>
      <c r="K21" s="30" t="s">
        <v>123</v>
      </c>
      <c r="L21" s="30" t="s">
        <v>123</v>
      </c>
      <c r="M21" s="30" t="s">
        <v>123</v>
      </c>
      <c r="N21" s="30" t="s">
        <v>123</v>
      </c>
      <c r="O21" s="30" t="s">
        <v>123</v>
      </c>
      <c r="P21" s="30" t="s">
        <v>123</v>
      </c>
      <c r="Q21" s="30" t="s">
        <v>123</v>
      </c>
      <c r="R21" s="30" t="s">
        <v>123</v>
      </c>
      <c r="S21" s="30" t="s">
        <v>123</v>
      </c>
    </row>
    <row r="22" spans="6:19" ht="20.25" x14ac:dyDescent="0.35">
      <c r="F22" s="30" t="s">
        <v>125</v>
      </c>
      <c r="G22" s="30" t="s">
        <v>126</v>
      </c>
      <c r="H22" s="30"/>
      <c r="K22" s="30" t="s">
        <v>125</v>
      </c>
      <c r="L22" s="30" t="s">
        <v>125</v>
      </c>
      <c r="M22" s="30" t="s">
        <v>125</v>
      </c>
      <c r="N22" s="30" t="s">
        <v>125</v>
      </c>
      <c r="O22" s="30" t="s">
        <v>125</v>
      </c>
      <c r="P22" s="30" t="s">
        <v>125</v>
      </c>
      <c r="Q22" s="30" t="s">
        <v>125</v>
      </c>
      <c r="R22" s="30" t="s">
        <v>125</v>
      </c>
      <c r="S22" s="30" t="s">
        <v>125</v>
      </c>
    </row>
    <row r="23" spans="6:19" ht="20.25" x14ac:dyDescent="0.35">
      <c r="F23" s="30" t="s">
        <v>127</v>
      </c>
      <c r="G23" s="30" t="s">
        <v>128</v>
      </c>
      <c r="H23" s="30"/>
      <c r="K23" s="30" t="s">
        <v>127</v>
      </c>
      <c r="L23" s="30" t="s">
        <v>127</v>
      </c>
      <c r="M23" s="30" t="s">
        <v>127</v>
      </c>
      <c r="N23" s="30" t="s">
        <v>127</v>
      </c>
      <c r="O23" s="30" t="s">
        <v>127</v>
      </c>
      <c r="P23" s="30" t="s">
        <v>127</v>
      </c>
      <c r="Q23" s="30" t="s">
        <v>127</v>
      </c>
      <c r="R23" s="30" t="s">
        <v>127</v>
      </c>
      <c r="S23" s="30" t="s">
        <v>127</v>
      </c>
    </row>
    <row r="24" spans="6:19" ht="20.25" x14ac:dyDescent="0.35">
      <c r="F24" s="30" t="s">
        <v>129</v>
      </c>
      <c r="G24" s="30" t="s">
        <v>130</v>
      </c>
      <c r="H24" s="30"/>
      <c r="K24" s="30" t="s">
        <v>129</v>
      </c>
      <c r="L24" s="30" t="s">
        <v>129</v>
      </c>
      <c r="M24" s="30" t="s">
        <v>129</v>
      </c>
      <c r="N24" s="30" t="s">
        <v>129</v>
      </c>
      <c r="O24" s="30" t="s">
        <v>129</v>
      </c>
      <c r="P24" s="30" t="s">
        <v>129</v>
      </c>
      <c r="Q24" s="30" t="s">
        <v>129</v>
      </c>
      <c r="R24" s="30" t="s">
        <v>129</v>
      </c>
      <c r="S24" s="30" t="s">
        <v>129</v>
      </c>
    </row>
    <row r="25" spans="6:19" ht="20.25" x14ac:dyDescent="0.35">
      <c r="F25" s="30" t="s">
        <v>131</v>
      </c>
      <c r="G25" s="30" t="s">
        <v>132</v>
      </c>
      <c r="H25" s="30"/>
      <c r="K25" s="30" t="s">
        <v>131</v>
      </c>
      <c r="L25" s="30" t="s">
        <v>131</v>
      </c>
      <c r="M25" s="30" t="s">
        <v>131</v>
      </c>
      <c r="N25" s="30" t="s">
        <v>131</v>
      </c>
      <c r="O25" s="30" t="s">
        <v>131</v>
      </c>
      <c r="P25" s="30" t="s">
        <v>131</v>
      </c>
      <c r="Q25" s="30" t="s">
        <v>131</v>
      </c>
      <c r="R25" s="30" t="s">
        <v>131</v>
      </c>
      <c r="S25" s="30" t="s">
        <v>131</v>
      </c>
    </row>
    <row r="26" spans="6:19" ht="20.25" x14ac:dyDescent="0.35">
      <c r="F26" s="30" t="s">
        <v>133</v>
      </c>
      <c r="G26" s="30" t="s">
        <v>134</v>
      </c>
      <c r="H26" s="30"/>
      <c r="K26" s="30" t="s">
        <v>133</v>
      </c>
      <c r="L26" s="30" t="s">
        <v>133</v>
      </c>
      <c r="M26" s="30" t="s">
        <v>133</v>
      </c>
      <c r="N26" s="30" t="s">
        <v>133</v>
      </c>
      <c r="O26" s="30" t="s">
        <v>133</v>
      </c>
      <c r="P26" s="30" t="s">
        <v>133</v>
      </c>
      <c r="Q26" s="30" t="s">
        <v>133</v>
      </c>
      <c r="R26" s="30" t="s">
        <v>133</v>
      </c>
      <c r="S26" s="30" t="s">
        <v>133</v>
      </c>
    </row>
    <row r="27" spans="6:19" ht="20.25" x14ac:dyDescent="0.35">
      <c r="F27" s="30" t="s">
        <v>135</v>
      </c>
      <c r="G27" s="30" t="s">
        <v>136</v>
      </c>
      <c r="H27" s="30"/>
      <c r="K27" s="30" t="s">
        <v>135</v>
      </c>
      <c r="L27" s="30" t="s">
        <v>135</v>
      </c>
      <c r="M27" s="30" t="s">
        <v>135</v>
      </c>
      <c r="N27" s="30" t="s">
        <v>135</v>
      </c>
      <c r="O27" s="30" t="s">
        <v>135</v>
      </c>
      <c r="P27" s="30" t="s">
        <v>135</v>
      </c>
      <c r="Q27" s="30" t="s">
        <v>135</v>
      </c>
      <c r="R27" s="30" t="s">
        <v>135</v>
      </c>
      <c r="S27" s="30" t="s">
        <v>135</v>
      </c>
    </row>
    <row r="28" spans="6:19" ht="20.25" x14ac:dyDescent="0.35">
      <c r="F28" s="30" t="s">
        <v>137</v>
      </c>
      <c r="G28" s="30" t="s">
        <v>138</v>
      </c>
      <c r="H28" s="30"/>
      <c r="K28" s="30" t="s">
        <v>137</v>
      </c>
      <c r="L28" s="30" t="s">
        <v>137</v>
      </c>
      <c r="M28" s="30" t="s">
        <v>137</v>
      </c>
      <c r="N28" s="30" t="s">
        <v>137</v>
      </c>
      <c r="O28" s="30" t="s">
        <v>137</v>
      </c>
      <c r="P28" s="30" t="s">
        <v>137</v>
      </c>
      <c r="Q28" s="30" t="s">
        <v>137</v>
      </c>
      <c r="R28" s="30" t="s">
        <v>137</v>
      </c>
      <c r="S28" s="30" t="s">
        <v>137</v>
      </c>
    </row>
    <row r="29" spans="6:19" ht="20.25" x14ac:dyDescent="0.35">
      <c r="F29" s="30" t="s">
        <v>139</v>
      </c>
      <c r="G29" s="30" t="s">
        <v>140</v>
      </c>
      <c r="H29" s="30"/>
      <c r="K29" s="30" t="s">
        <v>139</v>
      </c>
      <c r="L29" s="30" t="s">
        <v>139</v>
      </c>
      <c r="M29" s="30" t="s">
        <v>139</v>
      </c>
      <c r="N29" s="30" t="s">
        <v>139</v>
      </c>
      <c r="O29" s="30" t="s">
        <v>139</v>
      </c>
      <c r="P29" s="30" t="s">
        <v>139</v>
      </c>
      <c r="Q29" s="30" t="s">
        <v>139</v>
      </c>
      <c r="R29" s="30" t="s">
        <v>139</v>
      </c>
      <c r="S29" s="30" t="s">
        <v>139</v>
      </c>
    </row>
    <row r="30" spans="6:19" ht="20.25" x14ac:dyDescent="0.35">
      <c r="F30" s="30" t="s">
        <v>141</v>
      </c>
      <c r="G30" s="30" t="s">
        <v>142</v>
      </c>
      <c r="H30" s="30"/>
      <c r="K30" s="30" t="s">
        <v>141</v>
      </c>
      <c r="L30" s="30" t="s">
        <v>141</v>
      </c>
      <c r="M30" s="30" t="s">
        <v>141</v>
      </c>
      <c r="N30" s="30" t="s">
        <v>141</v>
      </c>
      <c r="O30" s="30" t="s">
        <v>141</v>
      </c>
      <c r="P30" s="30" t="s">
        <v>141</v>
      </c>
      <c r="Q30" s="30" t="s">
        <v>141</v>
      </c>
      <c r="R30" s="30" t="s">
        <v>141</v>
      </c>
      <c r="S30" s="30" t="s">
        <v>141</v>
      </c>
    </row>
    <row r="31" spans="6:19" ht="20.25" x14ac:dyDescent="0.35">
      <c r="F31" s="30" t="s">
        <v>143</v>
      </c>
      <c r="G31" s="30" t="s">
        <v>144</v>
      </c>
      <c r="H31" s="30"/>
      <c r="K31" s="30" t="s">
        <v>143</v>
      </c>
      <c r="L31" s="30" t="s">
        <v>143</v>
      </c>
      <c r="M31" s="30" t="s">
        <v>143</v>
      </c>
      <c r="N31" s="30" t="s">
        <v>143</v>
      </c>
      <c r="O31" s="30" t="s">
        <v>143</v>
      </c>
      <c r="P31" s="30" t="s">
        <v>143</v>
      </c>
      <c r="Q31" s="30" t="s">
        <v>143</v>
      </c>
      <c r="R31" s="30" t="s">
        <v>143</v>
      </c>
      <c r="S31" s="30" t="s">
        <v>143</v>
      </c>
    </row>
    <row r="32" spans="6:19" ht="20.25" x14ac:dyDescent="0.35">
      <c r="F32" s="30" t="s">
        <v>145</v>
      </c>
      <c r="G32" s="30" t="s">
        <v>146</v>
      </c>
      <c r="H32" s="30"/>
      <c r="K32" s="30" t="s">
        <v>145</v>
      </c>
      <c r="L32" s="30" t="s">
        <v>145</v>
      </c>
      <c r="M32" s="30" t="s">
        <v>145</v>
      </c>
      <c r="N32" s="30" t="s">
        <v>145</v>
      </c>
      <c r="O32" s="30" t="s">
        <v>145</v>
      </c>
      <c r="P32" s="30" t="s">
        <v>145</v>
      </c>
      <c r="Q32" s="30" t="s">
        <v>145</v>
      </c>
      <c r="R32" s="30" t="s">
        <v>145</v>
      </c>
      <c r="S32" s="30" t="s">
        <v>145</v>
      </c>
    </row>
    <row r="33" spans="6:19" ht="20.25" x14ac:dyDescent="0.35">
      <c r="F33" s="30" t="s">
        <v>147</v>
      </c>
      <c r="G33" s="30" t="s">
        <v>148</v>
      </c>
      <c r="H33" s="30"/>
      <c r="K33" s="30" t="s">
        <v>147</v>
      </c>
      <c r="L33" s="30" t="s">
        <v>147</v>
      </c>
      <c r="M33" s="30" t="s">
        <v>147</v>
      </c>
      <c r="N33" s="30" t="s">
        <v>147</v>
      </c>
      <c r="O33" s="30" t="s">
        <v>147</v>
      </c>
      <c r="P33" s="30" t="s">
        <v>147</v>
      </c>
      <c r="Q33" s="30" t="s">
        <v>147</v>
      </c>
      <c r="R33" s="30" t="s">
        <v>147</v>
      </c>
      <c r="S33" s="30" t="s">
        <v>147</v>
      </c>
    </row>
    <row r="34" spans="6:19" ht="20.25" x14ac:dyDescent="0.35">
      <c r="F34" s="30" t="s">
        <v>149</v>
      </c>
      <c r="G34" s="30" t="s">
        <v>150</v>
      </c>
      <c r="H34" s="30"/>
      <c r="K34" s="30" t="s">
        <v>149</v>
      </c>
      <c r="L34" s="30" t="s">
        <v>149</v>
      </c>
      <c r="M34" s="30" t="s">
        <v>149</v>
      </c>
      <c r="N34" s="30" t="s">
        <v>149</v>
      </c>
      <c r="O34" s="30" t="s">
        <v>149</v>
      </c>
      <c r="P34" s="30" t="s">
        <v>149</v>
      </c>
      <c r="Q34" s="30" t="s">
        <v>149</v>
      </c>
      <c r="R34" s="30" t="s">
        <v>149</v>
      </c>
      <c r="S34" s="30" t="s">
        <v>149</v>
      </c>
    </row>
    <row r="35" spans="6:19" ht="20.25" x14ac:dyDescent="0.35">
      <c r="F35" s="30" t="s">
        <v>151</v>
      </c>
      <c r="G35" s="30" t="s">
        <v>152</v>
      </c>
      <c r="H35" s="30"/>
      <c r="K35" s="30" t="s">
        <v>151</v>
      </c>
      <c r="L35" s="30" t="s">
        <v>151</v>
      </c>
      <c r="M35" s="30" t="s">
        <v>151</v>
      </c>
      <c r="N35" s="30" t="s">
        <v>151</v>
      </c>
      <c r="O35" s="30" t="s">
        <v>151</v>
      </c>
      <c r="P35" s="30" t="s">
        <v>151</v>
      </c>
      <c r="Q35" s="30" t="s">
        <v>151</v>
      </c>
      <c r="R35" s="30" t="s">
        <v>151</v>
      </c>
      <c r="S35" s="30" t="s">
        <v>151</v>
      </c>
    </row>
    <row r="36" spans="6:19" ht="20.25" x14ac:dyDescent="0.35">
      <c r="F36" s="30" t="s">
        <v>153</v>
      </c>
      <c r="G36" s="30" t="s">
        <v>154</v>
      </c>
      <c r="H36" s="30"/>
      <c r="K36" s="30" t="s">
        <v>153</v>
      </c>
      <c r="L36" s="30" t="s">
        <v>153</v>
      </c>
      <c r="M36" s="30" t="s">
        <v>153</v>
      </c>
      <c r="N36" s="30" t="s">
        <v>153</v>
      </c>
      <c r="O36" s="30" t="s">
        <v>153</v>
      </c>
      <c r="P36" s="30" t="s">
        <v>153</v>
      </c>
      <c r="Q36" s="30" t="s">
        <v>153</v>
      </c>
      <c r="R36" s="30" t="s">
        <v>153</v>
      </c>
      <c r="S36" s="30" t="s">
        <v>153</v>
      </c>
    </row>
    <row r="37" spans="6:19" ht="20.25" x14ac:dyDescent="0.35">
      <c r="F37" s="30" t="s">
        <v>155</v>
      </c>
      <c r="G37" s="30" t="s">
        <v>156</v>
      </c>
      <c r="H37" s="30"/>
      <c r="K37" s="30" t="s">
        <v>155</v>
      </c>
      <c r="L37" s="30" t="s">
        <v>155</v>
      </c>
      <c r="M37" s="30" t="s">
        <v>155</v>
      </c>
      <c r="N37" s="30" t="s">
        <v>155</v>
      </c>
      <c r="O37" s="30" t="s">
        <v>155</v>
      </c>
      <c r="P37" s="30" t="s">
        <v>155</v>
      </c>
      <c r="Q37" s="30" t="s">
        <v>155</v>
      </c>
      <c r="R37" s="30" t="s">
        <v>155</v>
      </c>
      <c r="S37" s="30" t="s">
        <v>155</v>
      </c>
    </row>
    <row r="38" spans="6:19" ht="20.25" x14ac:dyDescent="0.35">
      <c r="F38" s="30" t="s">
        <v>157</v>
      </c>
      <c r="G38" s="30" t="s">
        <v>158</v>
      </c>
      <c r="H38" s="30"/>
      <c r="K38" s="30" t="s">
        <v>157</v>
      </c>
      <c r="L38" s="30" t="s">
        <v>157</v>
      </c>
      <c r="M38" s="30" t="s">
        <v>157</v>
      </c>
      <c r="N38" s="30" t="s">
        <v>157</v>
      </c>
      <c r="O38" s="30" t="s">
        <v>157</v>
      </c>
      <c r="P38" s="30" t="s">
        <v>157</v>
      </c>
      <c r="Q38" s="30" t="s">
        <v>157</v>
      </c>
      <c r="R38" s="30" t="s">
        <v>157</v>
      </c>
      <c r="S38" s="30" t="s">
        <v>157</v>
      </c>
    </row>
    <row r="39" spans="6:19" ht="20.25" x14ac:dyDescent="0.35">
      <c r="F39" s="30" t="s">
        <v>159</v>
      </c>
      <c r="G39" s="30" t="s">
        <v>160</v>
      </c>
      <c r="H39" s="30"/>
      <c r="K39" s="30" t="s">
        <v>159</v>
      </c>
      <c r="L39" s="30" t="s">
        <v>159</v>
      </c>
      <c r="M39" s="30" t="s">
        <v>159</v>
      </c>
      <c r="N39" s="30" t="s">
        <v>159</v>
      </c>
      <c r="O39" s="30" t="s">
        <v>159</v>
      </c>
      <c r="P39" s="30" t="s">
        <v>159</v>
      </c>
      <c r="Q39" s="30" t="s">
        <v>159</v>
      </c>
      <c r="R39" s="30" t="s">
        <v>159</v>
      </c>
      <c r="S39" s="30" t="s">
        <v>159</v>
      </c>
    </row>
    <row r="40" spans="6:19" ht="20.25" x14ac:dyDescent="0.35">
      <c r="F40" s="30" t="s">
        <v>161</v>
      </c>
      <c r="G40" s="30" t="s">
        <v>162</v>
      </c>
      <c r="H40" s="30"/>
      <c r="K40" s="30" t="s">
        <v>161</v>
      </c>
      <c r="L40" s="30" t="s">
        <v>161</v>
      </c>
      <c r="M40" s="30" t="s">
        <v>161</v>
      </c>
      <c r="N40" s="30" t="s">
        <v>161</v>
      </c>
      <c r="O40" s="30" t="s">
        <v>161</v>
      </c>
      <c r="P40" s="30" t="s">
        <v>161</v>
      </c>
      <c r="Q40" s="30" t="s">
        <v>161</v>
      </c>
      <c r="R40" s="30" t="s">
        <v>161</v>
      </c>
      <c r="S40" s="30" t="s">
        <v>161</v>
      </c>
    </row>
    <row r="41" spans="6:19" ht="20.25" x14ac:dyDescent="0.35">
      <c r="F41" s="30" t="s">
        <v>163</v>
      </c>
      <c r="G41" s="30" t="s">
        <v>164</v>
      </c>
      <c r="H41" s="30"/>
      <c r="K41" s="30" t="s">
        <v>163</v>
      </c>
      <c r="L41" s="30" t="s">
        <v>163</v>
      </c>
      <c r="M41" s="30" t="s">
        <v>163</v>
      </c>
      <c r="N41" s="30" t="s">
        <v>163</v>
      </c>
      <c r="O41" s="30" t="s">
        <v>163</v>
      </c>
      <c r="P41" s="30" t="s">
        <v>163</v>
      </c>
      <c r="Q41" s="30" t="s">
        <v>163</v>
      </c>
      <c r="R41" s="30" t="s">
        <v>163</v>
      </c>
      <c r="S41" s="30" t="s">
        <v>163</v>
      </c>
    </row>
    <row r="42" spans="6:19" ht="20.25" x14ac:dyDescent="0.35">
      <c r="F42" s="30" t="s">
        <v>165</v>
      </c>
      <c r="G42" s="30" t="s">
        <v>166</v>
      </c>
      <c r="H42" s="30"/>
      <c r="K42" s="30" t="s">
        <v>165</v>
      </c>
      <c r="L42" s="30" t="s">
        <v>165</v>
      </c>
      <c r="M42" s="30" t="s">
        <v>165</v>
      </c>
      <c r="N42" s="30" t="s">
        <v>165</v>
      </c>
      <c r="O42" s="30" t="s">
        <v>165</v>
      </c>
      <c r="P42" s="30" t="s">
        <v>165</v>
      </c>
      <c r="Q42" s="30" t="s">
        <v>165</v>
      </c>
      <c r="R42" s="30" t="s">
        <v>165</v>
      </c>
      <c r="S42" s="30" t="s">
        <v>165</v>
      </c>
    </row>
    <row r="43" spans="6:19" ht="20.25" x14ac:dyDescent="0.35">
      <c r="F43" s="30" t="s">
        <v>167</v>
      </c>
      <c r="G43" s="30" t="s">
        <v>168</v>
      </c>
      <c r="H43" s="30"/>
      <c r="K43" s="30" t="s">
        <v>167</v>
      </c>
      <c r="L43" s="30" t="s">
        <v>167</v>
      </c>
      <c r="M43" s="30" t="s">
        <v>167</v>
      </c>
      <c r="N43" s="30" t="s">
        <v>167</v>
      </c>
      <c r="O43" s="30" t="s">
        <v>167</v>
      </c>
      <c r="P43" s="30" t="s">
        <v>167</v>
      </c>
      <c r="Q43" s="30" t="s">
        <v>167</v>
      </c>
      <c r="R43" s="30" t="s">
        <v>167</v>
      </c>
      <c r="S43" s="30" t="s">
        <v>167</v>
      </c>
    </row>
    <row r="44" spans="6:19" ht="20.25" x14ac:dyDescent="0.35">
      <c r="F44" s="30" t="s">
        <v>169</v>
      </c>
      <c r="G44" s="30" t="s">
        <v>170</v>
      </c>
      <c r="H44" s="30"/>
      <c r="K44" s="30" t="s">
        <v>169</v>
      </c>
      <c r="L44" s="30" t="s">
        <v>169</v>
      </c>
      <c r="M44" s="30" t="s">
        <v>169</v>
      </c>
      <c r="N44" s="30" t="s">
        <v>169</v>
      </c>
      <c r="O44" s="30" t="s">
        <v>169</v>
      </c>
      <c r="P44" s="30" t="s">
        <v>169</v>
      </c>
      <c r="Q44" s="30" t="s">
        <v>169</v>
      </c>
      <c r="R44" s="30" t="s">
        <v>169</v>
      </c>
      <c r="S44" s="30" t="s">
        <v>169</v>
      </c>
    </row>
    <row r="45" spans="6:19" ht="20.25" x14ac:dyDescent="0.35">
      <c r="F45" s="30" t="s">
        <v>171</v>
      </c>
      <c r="G45" s="30" t="s">
        <v>172</v>
      </c>
      <c r="H45" s="30"/>
      <c r="K45" s="30" t="s">
        <v>171</v>
      </c>
      <c r="L45" s="30" t="s">
        <v>171</v>
      </c>
      <c r="M45" s="30" t="s">
        <v>171</v>
      </c>
      <c r="N45" s="30" t="s">
        <v>171</v>
      </c>
      <c r="O45" s="30" t="s">
        <v>171</v>
      </c>
      <c r="P45" s="30" t="s">
        <v>171</v>
      </c>
      <c r="Q45" s="30" t="s">
        <v>171</v>
      </c>
      <c r="R45" s="30" t="s">
        <v>171</v>
      </c>
      <c r="S45" s="30" t="s">
        <v>171</v>
      </c>
    </row>
    <row r="46" spans="6:19" ht="20.25" x14ac:dyDescent="0.35">
      <c r="F46" s="30" t="s">
        <v>173</v>
      </c>
      <c r="G46" s="30" t="s">
        <v>174</v>
      </c>
      <c r="H46" s="30"/>
      <c r="K46" s="30" t="s">
        <v>173</v>
      </c>
      <c r="L46" s="30" t="s">
        <v>173</v>
      </c>
      <c r="M46" s="30" t="s">
        <v>173</v>
      </c>
      <c r="N46" s="30" t="s">
        <v>173</v>
      </c>
      <c r="O46" s="30" t="s">
        <v>173</v>
      </c>
      <c r="P46" s="30" t="s">
        <v>173</v>
      </c>
      <c r="Q46" s="30" t="s">
        <v>173</v>
      </c>
      <c r="R46" s="30" t="s">
        <v>173</v>
      </c>
      <c r="S46" s="30" t="s">
        <v>173</v>
      </c>
    </row>
    <row r="47" spans="6:19" ht="20.25" x14ac:dyDescent="0.35">
      <c r="F47" s="30" t="s">
        <v>175</v>
      </c>
      <c r="G47" s="30" t="s">
        <v>176</v>
      </c>
      <c r="H47" s="30"/>
      <c r="K47" s="30" t="s">
        <v>175</v>
      </c>
      <c r="L47" s="30" t="s">
        <v>175</v>
      </c>
      <c r="M47" s="30" t="s">
        <v>175</v>
      </c>
      <c r="N47" s="30" t="s">
        <v>175</v>
      </c>
      <c r="O47" s="30" t="s">
        <v>175</v>
      </c>
      <c r="P47" s="30" t="s">
        <v>175</v>
      </c>
      <c r="Q47" s="30" t="s">
        <v>175</v>
      </c>
      <c r="R47" s="30" t="s">
        <v>175</v>
      </c>
      <c r="S47" s="30" t="s">
        <v>175</v>
      </c>
    </row>
    <row r="48" spans="6:19" ht="20.25" x14ac:dyDescent="0.35">
      <c r="F48" s="30" t="s">
        <v>177</v>
      </c>
      <c r="G48" s="30" t="s">
        <v>178</v>
      </c>
      <c r="H48" s="30"/>
      <c r="K48" s="30" t="s">
        <v>177</v>
      </c>
      <c r="L48" s="30" t="s">
        <v>177</v>
      </c>
      <c r="M48" s="30" t="s">
        <v>177</v>
      </c>
      <c r="N48" s="30" t="s">
        <v>177</v>
      </c>
      <c r="O48" s="30" t="s">
        <v>177</v>
      </c>
      <c r="P48" s="30" t="s">
        <v>177</v>
      </c>
      <c r="Q48" s="30" t="s">
        <v>177</v>
      </c>
      <c r="R48" s="30" t="s">
        <v>177</v>
      </c>
      <c r="S48" s="30" t="s">
        <v>177</v>
      </c>
    </row>
    <row r="49" spans="6:19" ht="20.25" x14ac:dyDescent="0.35">
      <c r="F49" s="30" t="s">
        <v>179</v>
      </c>
      <c r="G49" s="30" t="s">
        <v>180</v>
      </c>
      <c r="H49" s="30"/>
      <c r="K49" s="30" t="s">
        <v>179</v>
      </c>
      <c r="L49" s="30" t="s">
        <v>179</v>
      </c>
      <c r="M49" s="30" t="s">
        <v>179</v>
      </c>
      <c r="N49" s="30" t="s">
        <v>179</v>
      </c>
      <c r="O49" s="30" t="s">
        <v>179</v>
      </c>
      <c r="P49" s="30" t="s">
        <v>179</v>
      </c>
      <c r="Q49" s="30" t="s">
        <v>179</v>
      </c>
      <c r="R49" s="30" t="s">
        <v>179</v>
      </c>
      <c r="S49" s="30" t="s">
        <v>179</v>
      </c>
    </row>
    <row r="50" spans="6:19" ht="20.25" x14ac:dyDescent="0.35">
      <c r="F50" s="30" t="s">
        <v>181</v>
      </c>
      <c r="G50" s="30" t="s">
        <v>182</v>
      </c>
      <c r="H50" s="30"/>
      <c r="K50" s="30" t="s">
        <v>181</v>
      </c>
      <c r="L50" s="30" t="s">
        <v>181</v>
      </c>
      <c r="M50" s="30" t="s">
        <v>181</v>
      </c>
      <c r="N50" s="30" t="s">
        <v>181</v>
      </c>
      <c r="O50" s="30" t="s">
        <v>181</v>
      </c>
      <c r="P50" s="30" t="s">
        <v>181</v>
      </c>
      <c r="Q50" s="30" t="s">
        <v>181</v>
      </c>
      <c r="R50" s="30" t="s">
        <v>181</v>
      </c>
      <c r="S50" s="30" t="s">
        <v>181</v>
      </c>
    </row>
    <row r="51" spans="6:19" ht="20.25" x14ac:dyDescent="0.35">
      <c r="F51" s="30" t="s">
        <v>183</v>
      </c>
      <c r="G51" s="30" t="s">
        <v>184</v>
      </c>
      <c r="H51" s="30"/>
      <c r="K51" s="30" t="s">
        <v>183</v>
      </c>
      <c r="L51" s="30" t="s">
        <v>183</v>
      </c>
      <c r="M51" s="30" t="s">
        <v>183</v>
      </c>
      <c r="N51" s="30" t="s">
        <v>183</v>
      </c>
      <c r="O51" s="30" t="s">
        <v>183</v>
      </c>
      <c r="P51" s="30" t="s">
        <v>183</v>
      </c>
      <c r="Q51" s="30" t="s">
        <v>183</v>
      </c>
      <c r="R51" s="30" t="s">
        <v>183</v>
      </c>
      <c r="S51" s="30" t="s">
        <v>183</v>
      </c>
    </row>
    <row r="52" spans="6:19" ht="20.25" x14ac:dyDescent="0.35">
      <c r="F52" s="30" t="s">
        <v>185</v>
      </c>
      <c r="G52" s="30" t="s">
        <v>186</v>
      </c>
      <c r="H52" s="30"/>
      <c r="K52" s="30" t="s">
        <v>185</v>
      </c>
      <c r="L52" s="30" t="s">
        <v>185</v>
      </c>
      <c r="M52" s="30" t="s">
        <v>185</v>
      </c>
      <c r="N52" s="30" t="s">
        <v>185</v>
      </c>
      <c r="O52" s="30" t="s">
        <v>185</v>
      </c>
      <c r="P52" s="30" t="s">
        <v>185</v>
      </c>
      <c r="Q52" s="30" t="s">
        <v>185</v>
      </c>
      <c r="R52" s="30" t="s">
        <v>185</v>
      </c>
      <c r="S52" s="30" t="s">
        <v>185</v>
      </c>
    </row>
    <row r="53" spans="6:19" ht="20.25" x14ac:dyDescent="0.35">
      <c r="F53" s="30" t="s">
        <v>187</v>
      </c>
      <c r="G53" s="30" t="s">
        <v>188</v>
      </c>
      <c r="H53" s="30"/>
      <c r="K53" s="30" t="s">
        <v>187</v>
      </c>
      <c r="L53" s="30" t="s">
        <v>187</v>
      </c>
      <c r="M53" s="30" t="s">
        <v>187</v>
      </c>
      <c r="N53" s="30" t="s">
        <v>187</v>
      </c>
      <c r="O53" s="30" t="s">
        <v>187</v>
      </c>
      <c r="P53" s="30" t="s">
        <v>187</v>
      </c>
      <c r="Q53" s="30" t="s">
        <v>187</v>
      </c>
      <c r="R53" s="30" t="s">
        <v>187</v>
      </c>
      <c r="S53" s="30" t="s">
        <v>187</v>
      </c>
    </row>
    <row r="54" spans="6:19" ht="20.25" x14ac:dyDescent="0.35">
      <c r="F54" s="30" t="s">
        <v>189</v>
      </c>
      <c r="G54" s="30" t="s">
        <v>190</v>
      </c>
      <c r="H54" s="30"/>
      <c r="K54" s="30" t="s">
        <v>189</v>
      </c>
      <c r="L54" s="30" t="s">
        <v>189</v>
      </c>
      <c r="M54" s="30" t="s">
        <v>189</v>
      </c>
      <c r="N54" s="30" t="s">
        <v>189</v>
      </c>
      <c r="O54" s="30" t="s">
        <v>189</v>
      </c>
      <c r="P54" s="30" t="s">
        <v>189</v>
      </c>
      <c r="Q54" s="30" t="s">
        <v>189</v>
      </c>
      <c r="R54" s="30" t="s">
        <v>189</v>
      </c>
      <c r="S54" s="30" t="s">
        <v>189</v>
      </c>
    </row>
    <row r="55" spans="6:19" ht="20.25" x14ac:dyDescent="0.35">
      <c r="F55" s="30" t="s">
        <v>191</v>
      </c>
      <c r="G55" s="30" t="s">
        <v>192</v>
      </c>
      <c r="H55" s="30"/>
      <c r="K55" s="30" t="s">
        <v>191</v>
      </c>
      <c r="L55" s="30" t="s">
        <v>191</v>
      </c>
      <c r="M55" s="30" t="s">
        <v>191</v>
      </c>
      <c r="N55" s="30" t="s">
        <v>191</v>
      </c>
      <c r="O55" s="30" t="s">
        <v>191</v>
      </c>
      <c r="P55" s="30" t="s">
        <v>191</v>
      </c>
      <c r="Q55" s="30" t="s">
        <v>191</v>
      </c>
      <c r="R55" s="30" t="s">
        <v>191</v>
      </c>
      <c r="S55" s="30" t="s">
        <v>191</v>
      </c>
    </row>
    <row r="56" spans="6:19" ht="20.25" x14ac:dyDescent="0.35">
      <c r="F56" s="30" t="s">
        <v>193</v>
      </c>
      <c r="G56" s="30" t="s">
        <v>194</v>
      </c>
      <c r="H56" s="30"/>
      <c r="K56" s="30" t="s">
        <v>193</v>
      </c>
      <c r="L56" s="30" t="s">
        <v>193</v>
      </c>
      <c r="M56" s="30" t="s">
        <v>193</v>
      </c>
      <c r="N56" s="30" t="s">
        <v>193</v>
      </c>
      <c r="O56" s="30" t="s">
        <v>193</v>
      </c>
      <c r="P56" s="30" t="s">
        <v>193</v>
      </c>
      <c r="Q56" s="30" t="s">
        <v>193</v>
      </c>
      <c r="R56" s="30" t="s">
        <v>193</v>
      </c>
      <c r="S56" s="30" t="s">
        <v>193</v>
      </c>
    </row>
    <row r="57" spans="6:19" ht="20.25" x14ac:dyDescent="0.35">
      <c r="F57" s="30" t="s">
        <v>195</v>
      </c>
      <c r="G57" s="30" t="s">
        <v>196</v>
      </c>
      <c r="H57" s="30"/>
      <c r="K57" s="30" t="s">
        <v>195</v>
      </c>
      <c r="L57" s="30" t="s">
        <v>195</v>
      </c>
      <c r="M57" s="30" t="s">
        <v>195</v>
      </c>
      <c r="N57" s="30" t="s">
        <v>195</v>
      </c>
      <c r="O57" s="30" t="s">
        <v>195</v>
      </c>
      <c r="P57" s="30" t="s">
        <v>195</v>
      </c>
      <c r="Q57" s="30" t="s">
        <v>195</v>
      </c>
      <c r="R57" s="30" t="s">
        <v>195</v>
      </c>
      <c r="S57" s="30" t="s">
        <v>195</v>
      </c>
    </row>
    <row r="58" spans="6:19" ht="20.25" x14ac:dyDescent="0.35">
      <c r="F58" s="30" t="s">
        <v>197</v>
      </c>
      <c r="G58" s="30" t="s">
        <v>198</v>
      </c>
      <c r="H58" s="30"/>
      <c r="K58" s="30" t="s">
        <v>197</v>
      </c>
      <c r="L58" s="30" t="s">
        <v>197</v>
      </c>
      <c r="M58" s="30" t="s">
        <v>197</v>
      </c>
      <c r="N58" s="30" t="s">
        <v>197</v>
      </c>
      <c r="O58" s="30" t="s">
        <v>197</v>
      </c>
      <c r="P58" s="30" t="s">
        <v>197</v>
      </c>
      <c r="Q58" s="30" t="s">
        <v>197</v>
      </c>
      <c r="R58" s="30" t="s">
        <v>197</v>
      </c>
      <c r="S58" s="30" t="s">
        <v>197</v>
      </c>
    </row>
    <row r="59" spans="6:19" ht="20.25" x14ac:dyDescent="0.35">
      <c r="F59" s="30" t="s">
        <v>199</v>
      </c>
      <c r="G59" s="30" t="s">
        <v>200</v>
      </c>
      <c r="H59" s="30"/>
      <c r="K59" s="30" t="s">
        <v>199</v>
      </c>
      <c r="L59" s="30" t="s">
        <v>199</v>
      </c>
      <c r="M59" s="30" t="s">
        <v>199</v>
      </c>
      <c r="N59" s="30" t="s">
        <v>199</v>
      </c>
      <c r="O59" s="30" t="s">
        <v>199</v>
      </c>
      <c r="P59" s="30" t="s">
        <v>199</v>
      </c>
      <c r="Q59" s="30" t="s">
        <v>199</v>
      </c>
      <c r="R59" s="30" t="s">
        <v>199</v>
      </c>
      <c r="S59" s="30" t="s">
        <v>199</v>
      </c>
    </row>
    <row r="60" spans="6:19" ht="20.25" x14ac:dyDescent="0.35">
      <c r="F60" s="30" t="s">
        <v>201</v>
      </c>
      <c r="G60" s="30" t="s">
        <v>202</v>
      </c>
      <c r="H60" s="30"/>
      <c r="K60" s="30" t="s">
        <v>201</v>
      </c>
      <c r="L60" s="30" t="s">
        <v>201</v>
      </c>
      <c r="M60" s="30" t="s">
        <v>201</v>
      </c>
      <c r="N60" s="30" t="s">
        <v>201</v>
      </c>
      <c r="O60" s="30" t="s">
        <v>201</v>
      </c>
      <c r="P60" s="30" t="s">
        <v>201</v>
      </c>
      <c r="Q60" s="30" t="s">
        <v>201</v>
      </c>
      <c r="R60" s="30" t="s">
        <v>201</v>
      </c>
      <c r="S60" s="30" t="s">
        <v>201</v>
      </c>
    </row>
    <row r="61" spans="6:19" ht="20.25" x14ac:dyDescent="0.35">
      <c r="F61" s="30" t="s">
        <v>203</v>
      </c>
      <c r="G61" s="30" t="s">
        <v>204</v>
      </c>
      <c r="H61" s="30"/>
      <c r="K61" s="30" t="s">
        <v>203</v>
      </c>
      <c r="L61" s="30" t="s">
        <v>203</v>
      </c>
      <c r="M61" s="30" t="s">
        <v>203</v>
      </c>
      <c r="N61" s="30" t="s">
        <v>203</v>
      </c>
      <c r="O61" s="30" t="s">
        <v>203</v>
      </c>
      <c r="P61" s="30" t="s">
        <v>203</v>
      </c>
      <c r="Q61" s="30" t="s">
        <v>203</v>
      </c>
      <c r="R61" s="30" t="s">
        <v>203</v>
      </c>
      <c r="S61" s="30" t="s">
        <v>203</v>
      </c>
    </row>
    <row r="62" spans="6:19" ht="20.25" x14ac:dyDescent="0.35">
      <c r="F62" s="30" t="s">
        <v>205</v>
      </c>
      <c r="G62" s="30" t="s">
        <v>206</v>
      </c>
      <c r="H62" s="30"/>
      <c r="K62" s="30" t="s">
        <v>205</v>
      </c>
      <c r="L62" s="30" t="s">
        <v>205</v>
      </c>
      <c r="M62" s="30" t="s">
        <v>205</v>
      </c>
      <c r="N62" s="30" t="s">
        <v>205</v>
      </c>
      <c r="O62" s="30" t="s">
        <v>205</v>
      </c>
      <c r="P62" s="30" t="s">
        <v>205</v>
      </c>
      <c r="Q62" s="30" t="s">
        <v>205</v>
      </c>
      <c r="R62" s="30" t="s">
        <v>205</v>
      </c>
      <c r="S62" s="30" t="s">
        <v>205</v>
      </c>
    </row>
    <row r="63" spans="6:19" ht="20.25" x14ac:dyDescent="0.35">
      <c r="F63" s="30" t="s">
        <v>207</v>
      </c>
      <c r="G63" s="30" t="s">
        <v>208</v>
      </c>
      <c r="H63" s="30"/>
      <c r="K63" s="30" t="s">
        <v>207</v>
      </c>
      <c r="L63" s="30" t="s">
        <v>207</v>
      </c>
      <c r="M63" s="30" t="s">
        <v>207</v>
      </c>
      <c r="N63" s="30" t="s">
        <v>207</v>
      </c>
      <c r="O63" s="30" t="s">
        <v>207</v>
      </c>
      <c r="P63" s="30" t="s">
        <v>207</v>
      </c>
      <c r="Q63" s="30" t="s">
        <v>207</v>
      </c>
      <c r="R63" s="30" t="s">
        <v>207</v>
      </c>
      <c r="S63" s="30" t="s">
        <v>207</v>
      </c>
    </row>
    <row r="64" spans="6:19" ht="20.25" x14ac:dyDescent="0.35">
      <c r="F64" s="30" t="s">
        <v>209</v>
      </c>
      <c r="G64" s="30" t="s">
        <v>210</v>
      </c>
      <c r="H64" s="30"/>
      <c r="K64" s="30" t="s">
        <v>209</v>
      </c>
      <c r="L64" s="30" t="s">
        <v>209</v>
      </c>
      <c r="M64" s="30" t="s">
        <v>209</v>
      </c>
      <c r="N64" s="30" t="s">
        <v>209</v>
      </c>
      <c r="O64" s="30" t="s">
        <v>209</v>
      </c>
      <c r="P64" s="30" t="s">
        <v>209</v>
      </c>
      <c r="Q64" s="30" t="s">
        <v>209</v>
      </c>
      <c r="R64" s="30" t="s">
        <v>209</v>
      </c>
      <c r="S64" s="30" t="s">
        <v>209</v>
      </c>
    </row>
    <row r="65" spans="6:19" ht="20.25" x14ac:dyDescent="0.35">
      <c r="F65" s="30" t="s">
        <v>211</v>
      </c>
      <c r="G65" s="30" t="s">
        <v>212</v>
      </c>
      <c r="H65" s="30"/>
      <c r="K65" s="30" t="s">
        <v>211</v>
      </c>
      <c r="L65" s="30" t="s">
        <v>211</v>
      </c>
      <c r="M65" s="30" t="s">
        <v>211</v>
      </c>
      <c r="N65" s="30" t="s">
        <v>211</v>
      </c>
      <c r="O65" s="30" t="s">
        <v>211</v>
      </c>
      <c r="P65" s="30" t="s">
        <v>211</v>
      </c>
      <c r="Q65" s="30" t="s">
        <v>211</v>
      </c>
      <c r="R65" s="30" t="s">
        <v>211</v>
      </c>
      <c r="S65" s="30" t="s">
        <v>211</v>
      </c>
    </row>
    <row r="66" spans="6:19" ht="20.25" x14ac:dyDescent="0.35">
      <c r="F66" s="30" t="s">
        <v>213</v>
      </c>
      <c r="G66" s="30" t="s">
        <v>214</v>
      </c>
      <c r="H66" s="30"/>
      <c r="K66" s="30" t="s">
        <v>213</v>
      </c>
      <c r="L66" s="30" t="s">
        <v>213</v>
      </c>
      <c r="M66" s="30" t="s">
        <v>213</v>
      </c>
      <c r="N66" s="30" t="s">
        <v>213</v>
      </c>
      <c r="O66" s="30" t="s">
        <v>213</v>
      </c>
      <c r="P66" s="30" t="s">
        <v>213</v>
      </c>
      <c r="Q66" s="30" t="s">
        <v>213</v>
      </c>
      <c r="R66" s="30" t="s">
        <v>213</v>
      </c>
      <c r="S66" s="30" t="s">
        <v>213</v>
      </c>
    </row>
    <row r="67" spans="6:19" ht="20.25" x14ac:dyDescent="0.35">
      <c r="F67" s="30" t="s">
        <v>215</v>
      </c>
      <c r="G67" s="30" t="s">
        <v>216</v>
      </c>
      <c r="H67" s="30"/>
      <c r="K67" s="30" t="s">
        <v>215</v>
      </c>
      <c r="L67" s="30" t="s">
        <v>215</v>
      </c>
      <c r="M67" s="30" t="s">
        <v>215</v>
      </c>
      <c r="N67" s="30" t="s">
        <v>215</v>
      </c>
      <c r="O67" s="30" t="s">
        <v>215</v>
      </c>
      <c r="P67" s="30" t="s">
        <v>215</v>
      </c>
      <c r="Q67" s="30" t="s">
        <v>215</v>
      </c>
      <c r="R67" s="30" t="s">
        <v>215</v>
      </c>
      <c r="S67" s="30" t="s">
        <v>215</v>
      </c>
    </row>
    <row r="68" spans="6:19" ht="20.25" x14ac:dyDescent="0.35">
      <c r="F68" s="30" t="s">
        <v>217</v>
      </c>
      <c r="G68" s="30" t="s">
        <v>218</v>
      </c>
      <c r="H68" s="30"/>
      <c r="K68" s="30" t="s">
        <v>217</v>
      </c>
      <c r="L68" s="30" t="s">
        <v>217</v>
      </c>
      <c r="M68" s="30" t="s">
        <v>217</v>
      </c>
      <c r="N68" s="30" t="s">
        <v>217</v>
      </c>
      <c r="O68" s="30" t="s">
        <v>217</v>
      </c>
      <c r="P68" s="30" t="s">
        <v>217</v>
      </c>
      <c r="Q68" s="30" t="s">
        <v>217</v>
      </c>
      <c r="R68" s="30" t="s">
        <v>217</v>
      </c>
      <c r="S68" s="30" t="s">
        <v>217</v>
      </c>
    </row>
    <row r="69" spans="6:19" ht="20.25" x14ac:dyDescent="0.35">
      <c r="F69" s="30" t="s">
        <v>219</v>
      </c>
      <c r="G69" s="30" t="s">
        <v>220</v>
      </c>
      <c r="H69" s="30"/>
      <c r="K69" s="30" t="s">
        <v>219</v>
      </c>
      <c r="L69" s="30" t="s">
        <v>219</v>
      </c>
      <c r="M69" s="30" t="s">
        <v>219</v>
      </c>
      <c r="N69" s="30" t="s">
        <v>219</v>
      </c>
      <c r="O69" s="30" t="s">
        <v>219</v>
      </c>
      <c r="P69" s="30" t="s">
        <v>219</v>
      </c>
      <c r="Q69" s="30" t="s">
        <v>219</v>
      </c>
      <c r="R69" s="30" t="s">
        <v>219</v>
      </c>
      <c r="S69" s="30" t="s">
        <v>219</v>
      </c>
    </row>
    <row r="70" spans="6:19" ht="20.25" x14ac:dyDescent="0.35">
      <c r="F70" s="30" t="s">
        <v>221</v>
      </c>
      <c r="G70" s="30" t="s">
        <v>222</v>
      </c>
      <c r="H70" s="30"/>
      <c r="K70" s="30" t="s">
        <v>221</v>
      </c>
      <c r="L70" s="30" t="s">
        <v>221</v>
      </c>
      <c r="M70" s="30" t="s">
        <v>221</v>
      </c>
      <c r="N70" s="30" t="s">
        <v>221</v>
      </c>
      <c r="O70" s="30" t="s">
        <v>221</v>
      </c>
      <c r="P70" s="30" t="s">
        <v>221</v>
      </c>
      <c r="Q70" s="30" t="s">
        <v>221</v>
      </c>
      <c r="R70" s="30" t="s">
        <v>221</v>
      </c>
      <c r="S70" s="30" t="s">
        <v>221</v>
      </c>
    </row>
    <row r="71" spans="6:19" ht="20.25" x14ac:dyDescent="0.35">
      <c r="F71" s="30" t="s">
        <v>223</v>
      </c>
      <c r="G71" s="30" t="s">
        <v>224</v>
      </c>
      <c r="H71" s="30"/>
      <c r="K71" s="30" t="s">
        <v>223</v>
      </c>
      <c r="L71" s="30" t="s">
        <v>223</v>
      </c>
      <c r="M71" s="30" t="s">
        <v>223</v>
      </c>
      <c r="N71" s="30" t="s">
        <v>223</v>
      </c>
      <c r="O71" s="30" t="s">
        <v>223</v>
      </c>
      <c r="P71" s="30" t="s">
        <v>223</v>
      </c>
      <c r="Q71" s="30" t="s">
        <v>223</v>
      </c>
      <c r="R71" s="30" t="s">
        <v>223</v>
      </c>
      <c r="S71" s="30" t="s">
        <v>223</v>
      </c>
    </row>
    <row r="72" spans="6:19" ht="20.25" x14ac:dyDescent="0.35">
      <c r="F72" s="30" t="s">
        <v>225</v>
      </c>
      <c r="G72" s="30" t="s">
        <v>226</v>
      </c>
      <c r="H72" s="30"/>
      <c r="K72" s="30" t="s">
        <v>225</v>
      </c>
      <c r="L72" s="30" t="s">
        <v>225</v>
      </c>
      <c r="M72" s="30" t="s">
        <v>225</v>
      </c>
      <c r="N72" s="30" t="s">
        <v>225</v>
      </c>
      <c r="O72" s="30" t="s">
        <v>225</v>
      </c>
      <c r="P72" s="30" t="s">
        <v>225</v>
      </c>
      <c r="Q72" s="30" t="s">
        <v>225</v>
      </c>
      <c r="R72" s="30" t="s">
        <v>225</v>
      </c>
      <c r="S72" s="30" t="s">
        <v>225</v>
      </c>
    </row>
    <row r="73" spans="6:19" ht="20.25" x14ac:dyDescent="0.35">
      <c r="F73" s="30" t="s">
        <v>227</v>
      </c>
      <c r="G73" s="30" t="s">
        <v>228</v>
      </c>
      <c r="H73" s="30"/>
      <c r="K73" s="30" t="s">
        <v>227</v>
      </c>
      <c r="L73" s="30" t="s">
        <v>227</v>
      </c>
      <c r="M73" s="30" t="s">
        <v>227</v>
      </c>
      <c r="N73" s="30" t="s">
        <v>227</v>
      </c>
      <c r="O73" s="30" t="s">
        <v>227</v>
      </c>
      <c r="P73" s="30" t="s">
        <v>227</v>
      </c>
      <c r="Q73" s="30" t="s">
        <v>227</v>
      </c>
      <c r="R73" s="30" t="s">
        <v>227</v>
      </c>
      <c r="S73" s="30" t="s">
        <v>227</v>
      </c>
    </row>
    <row r="74" spans="6:19" ht="20.25" x14ac:dyDescent="0.35">
      <c r="F74" s="30" t="s">
        <v>229</v>
      </c>
      <c r="G74" s="30" t="s">
        <v>230</v>
      </c>
      <c r="H74" s="30"/>
      <c r="K74" s="30" t="s">
        <v>229</v>
      </c>
      <c r="L74" s="30" t="s">
        <v>229</v>
      </c>
      <c r="M74" s="30" t="s">
        <v>229</v>
      </c>
      <c r="N74" s="30" t="s">
        <v>229</v>
      </c>
      <c r="O74" s="30" t="s">
        <v>229</v>
      </c>
      <c r="P74" s="30" t="s">
        <v>229</v>
      </c>
      <c r="Q74" s="30" t="s">
        <v>229</v>
      </c>
      <c r="R74" s="30" t="s">
        <v>229</v>
      </c>
      <c r="S74" s="30" t="s">
        <v>229</v>
      </c>
    </row>
    <row r="75" spans="6:19" ht="20.25" x14ac:dyDescent="0.35">
      <c r="F75" s="30" t="s">
        <v>231</v>
      </c>
      <c r="G75" s="30" t="s">
        <v>232</v>
      </c>
      <c r="H75" s="30"/>
      <c r="K75" s="30" t="s">
        <v>231</v>
      </c>
      <c r="L75" s="30" t="s">
        <v>231</v>
      </c>
      <c r="M75" s="30" t="s">
        <v>231</v>
      </c>
      <c r="N75" s="30" t="s">
        <v>231</v>
      </c>
      <c r="O75" s="30" t="s">
        <v>231</v>
      </c>
      <c r="P75" s="30" t="s">
        <v>231</v>
      </c>
      <c r="Q75" s="30" t="s">
        <v>231</v>
      </c>
      <c r="R75" s="30" t="s">
        <v>231</v>
      </c>
      <c r="S75" s="30" t="s">
        <v>231</v>
      </c>
    </row>
    <row r="76" spans="6:19" ht="20.25" x14ac:dyDescent="0.35">
      <c r="F76" s="30" t="s">
        <v>233</v>
      </c>
      <c r="G76" s="30" t="s">
        <v>234</v>
      </c>
      <c r="H76" s="30"/>
      <c r="K76" s="30" t="s">
        <v>233</v>
      </c>
      <c r="L76" s="30" t="s">
        <v>233</v>
      </c>
      <c r="M76" s="30" t="s">
        <v>233</v>
      </c>
      <c r="N76" s="30" t="s">
        <v>233</v>
      </c>
      <c r="O76" s="30" t="s">
        <v>233</v>
      </c>
      <c r="P76" s="30" t="s">
        <v>233</v>
      </c>
      <c r="Q76" s="30" t="s">
        <v>233</v>
      </c>
      <c r="R76" s="30" t="s">
        <v>233</v>
      </c>
      <c r="S76" s="30" t="s">
        <v>233</v>
      </c>
    </row>
    <row r="77" spans="6:19" ht="20.25" x14ac:dyDescent="0.35">
      <c r="F77" s="30" t="s">
        <v>235</v>
      </c>
      <c r="G77" s="30" t="s">
        <v>236</v>
      </c>
      <c r="H77" s="30"/>
      <c r="K77" s="30" t="s">
        <v>235</v>
      </c>
      <c r="L77" s="30" t="s">
        <v>235</v>
      </c>
      <c r="M77" s="30" t="s">
        <v>235</v>
      </c>
      <c r="N77" s="30" t="s">
        <v>235</v>
      </c>
      <c r="O77" s="30" t="s">
        <v>235</v>
      </c>
      <c r="P77" s="30" t="s">
        <v>235</v>
      </c>
      <c r="Q77" s="30" t="s">
        <v>235</v>
      </c>
      <c r="R77" s="30" t="s">
        <v>235</v>
      </c>
      <c r="S77" s="30" t="s">
        <v>235</v>
      </c>
    </row>
    <row r="78" spans="6:19" ht="20.25" x14ac:dyDescent="0.35">
      <c r="F78" s="30" t="s">
        <v>237</v>
      </c>
      <c r="G78" s="30" t="s">
        <v>238</v>
      </c>
      <c r="H78" s="30"/>
      <c r="K78" s="30" t="s">
        <v>237</v>
      </c>
      <c r="L78" s="30" t="s">
        <v>237</v>
      </c>
      <c r="M78" s="30" t="s">
        <v>237</v>
      </c>
      <c r="N78" s="30" t="s">
        <v>237</v>
      </c>
      <c r="O78" s="30" t="s">
        <v>237</v>
      </c>
      <c r="P78" s="30" t="s">
        <v>237</v>
      </c>
      <c r="Q78" s="30" t="s">
        <v>237</v>
      </c>
      <c r="R78" s="30" t="s">
        <v>237</v>
      </c>
      <c r="S78" s="30" t="s">
        <v>237</v>
      </c>
    </row>
    <row r="79" spans="6:19" ht="20.25" x14ac:dyDescent="0.35">
      <c r="F79" s="30" t="s">
        <v>239</v>
      </c>
      <c r="G79" s="30" t="s">
        <v>240</v>
      </c>
      <c r="H79" s="30"/>
      <c r="K79" s="30" t="s">
        <v>239</v>
      </c>
      <c r="L79" s="30" t="s">
        <v>239</v>
      </c>
      <c r="M79" s="30" t="s">
        <v>239</v>
      </c>
      <c r="N79" s="30" t="s">
        <v>239</v>
      </c>
      <c r="O79" s="30" t="s">
        <v>239</v>
      </c>
      <c r="P79" s="30" t="s">
        <v>239</v>
      </c>
      <c r="Q79" s="30" t="s">
        <v>239</v>
      </c>
      <c r="R79" s="30" t="s">
        <v>239</v>
      </c>
      <c r="S79" s="30" t="s">
        <v>239</v>
      </c>
    </row>
    <row r="80" spans="6:19" ht="20.25" x14ac:dyDescent="0.35">
      <c r="F80" s="30" t="s">
        <v>241</v>
      </c>
      <c r="G80" s="30" t="s">
        <v>242</v>
      </c>
      <c r="H80" s="30"/>
      <c r="K80" s="30" t="s">
        <v>241</v>
      </c>
      <c r="L80" s="30" t="s">
        <v>241</v>
      </c>
      <c r="M80" s="30" t="s">
        <v>241</v>
      </c>
      <c r="N80" s="30" t="s">
        <v>241</v>
      </c>
      <c r="O80" s="30" t="s">
        <v>241</v>
      </c>
      <c r="P80" s="30" t="s">
        <v>241</v>
      </c>
      <c r="Q80" s="30" t="s">
        <v>241</v>
      </c>
      <c r="R80" s="30" t="s">
        <v>241</v>
      </c>
      <c r="S80" s="30" t="s">
        <v>241</v>
      </c>
    </row>
    <row r="81" spans="6:19" ht="20.25" x14ac:dyDescent="0.35">
      <c r="F81" s="30" t="s">
        <v>243</v>
      </c>
      <c r="G81" s="30" t="s">
        <v>244</v>
      </c>
      <c r="H81" s="30"/>
      <c r="K81" s="30" t="s">
        <v>243</v>
      </c>
      <c r="L81" s="30" t="s">
        <v>243</v>
      </c>
      <c r="M81" s="30" t="s">
        <v>243</v>
      </c>
      <c r="N81" s="30" t="s">
        <v>243</v>
      </c>
      <c r="O81" s="30" t="s">
        <v>243</v>
      </c>
      <c r="P81" s="30" t="s">
        <v>243</v>
      </c>
      <c r="Q81" s="30" t="s">
        <v>243</v>
      </c>
      <c r="R81" s="30" t="s">
        <v>243</v>
      </c>
      <c r="S81" s="30" t="s">
        <v>243</v>
      </c>
    </row>
    <row r="82" spans="6:19" ht="20.25" x14ac:dyDescent="0.35">
      <c r="F82" s="30" t="s">
        <v>245</v>
      </c>
      <c r="G82" s="30" t="s">
        <v>246</v>
      </c>
      <c r="H82" s="30"/>
      <c r="K82" s="30" t="s">
        <v>245</v>
      </c>
      <c r="L82" s="30" t="s">
        <v>245</v>
      </c>
      <c r="M82" s="30" t="s">
        <v>245</v>
      </c>
      <c r="N82" s="30" t="s">
        <v>245</v>
      </c>
      <c r="O82" s="30" t="s">
        <v>245</v>
      </c>
      <c r="P82" s="30" t="s">
        <v>245</v>
      </c>
      <c r="Q82" s="30" t="s">
        <v>245</v>
      </c>
      <c r="R82" s="30" t="s">
        <v>245</v>
      </c>
      <c r="S82" s="30" t="s">
        <v>245</v>
      </c>
    </row>
    <row r="83" spans="6:19" ht="20.25" x14ac:dyDescent="0.35">
      <c r="F83" s="30" t="s">
        <v>247</v>
      </c>
      <c r="G83" s="30" t="s">
        <v>248</v>
      </c>
      <c r="H83" s="30"/>
      <c r="K83" s="30" t="s">
        <v>247</v>
      </c>
      <c r="L83" s="30" t="s">
        <v>247</v>
      </c>
      <c r="M83" s="30" t="s">
        <v>247</v>
      </c>
      <c r="N83" s="30" t="s">
        <v>247</v>
      </c>
      <c r="O83" s="30" t="s">
        <v>247</v>
      </c>
      <c r="P83" s="30" t="s">
        <v>247</v>
      </c>
      <c r="Q83" s="30" t="s">
        <v>247</v>
      </c>
      <c r="R83" s="30" t="s">
        <v>247</v>
      </c>
      <c r="S83" s="30" t="s">
        <v>247</v>
      </c>
    </row>
    <row r="84" spans="6:19" ht="20.25" x14ac:dyDescent="0.35">
      <c r="F84" s="30" t="s">
        <v>249</v>
      </c>
      <c r="G84" s="30" t="s">
        <v>250</v>
      </c>
      <c r="H84" s="30"/>
      <c r="K84" s="30" t="s">
        <v>249</v>
      </c>
      <c r="L84" s="30" t="s">
        <v>249</v>
      </c>
      <c r="M84" s="30" t="s">
        <v>249</v>
      </c>
      <c r="N84" s="30" t="s">
        <v>249</v>
      </c>
      <c r="O84" s="30" t="s">
        <v>249</v>
      </c>
      <c r="P84" s="30" t="s">
        <v>249</v>
      </c>
      <c r="Q84" s="30" t="s">
        <v>249</v>
      </c>
      <c r="R84" s="30" t="s">
        <v>249</v>
      </c>
      <c r="S84" s="30" t="s">
        <v>249</v>
      </c>
    </row>
    <row r="85" spans="6:19" ht="20.25" x14ac:dyDescent="0.35">
      <c r="F85" s="30" t="s">
        <v>251</v>
      </c>
      <c r="G85" s="30" t="s">
        <v>252</v>
      </c>
      <c r="H85" s="30"/>
      <c r="K85" s="30" t="s">
        <v>251</v>
      </c>
      <c r="L85" s="30" t="s">
        <v>251</v>
      </c>
      <c r="M85" s="30" t="s">
        <v>251</v>
      </c>
      <c r="N85" s="30" t="s">
        <v>251</v>
      </c>
      <c r="O85" s="30" t="s">
        <v>251</v>
      </c>
      <c r="P85" s="30" t="s">
        <v>251</v>
      </c>
      <c r="Q85" s="30" t="s">
        <v>251</v>
      </c>
      <c r="R85" s="30" t="s">
        <v>251</v>
      </c>
      <c r="S85" s="30" t="s">
        <v>251</v>
      </c>
    </row>
    <row r="86" spans="6:19" ht="20.25" x14ac:dyDescent="0.35">
      <c r="F86" s="30" t="s">
        <v>253</v>
      </c>
      <c r="G86" s="30" t="s">
        <v>254</v>
      </c>
      <c r="H86" s="30"/>
      <c r="K86" s="30" t="s">
        <v>253</v>
      </c>
      <c r="L86" s="30" t="s">
        <v>253</v>
      </c>
      <c r="M86" s="30" t="s">
        <v>253</v>
      </c>
      <c r="N86" s="30" t="s">
        <v>253</v>
      </c>
      <c r="O86" s="30" t="s">
        <v>253</v>
      </c>
      <c r="P86" s="30" t="s">
        <v>253</v>
      </c>
      <c r="Q86" s="30" t="s">
        <v>253</v>
      </c>
      <c r="R86" s="30" t="s">
        <v>253</v>
      </c>
      <c r="S86" s="30" t="s">
        <v>253</v>
      </c>
    </row>
    <row r="87" spans="6:19" ht="20.25" x14ac:dyDescent="0.35">
      <c r="F87" s="30" t="s">
        <v>255</v>
      </c>
      <c r="G87" s="30" t="s">
        <v>256</v>
      </c>
      <c r="H87" s="30"/>
      <c r="K87" s="30" t="s">
        <v>255</v>
      </c>
      <c r="L87" s="30" t="s">
        <v>255</v>
      </c>
      <c r="M87" s="30" t="s">
        <v>255</v>
      </c>
      <c r="N87" s="30" t="s">
        <v>255</v>
      </c>
      <c r="O87" s="30" t="s">
        <v>255</v>
      </c>
      <c r="P87" s="30" t="s">
        <v>255</v>
      </c>
      <c r="Q87" s="30" t="s">
        <v>255</v>
      </c>
      <c r="R87" s="30" t="s">
        <v>255</v>
      </c>
      <c r="S87" s="30" t="s">
        <v>255</v>
      </c>
    </row>
    <row r="88" spans="6:19" ht="20.25" x14ac:dyDescent="0.35">
      <c r="F88" s="30" t="s">
        <v>257</v>
      </c>
      <c r="G88" s="30" t="s">
        <v>258</v>
      </c>
      <c r="H88" s="30"/>
      <c r="K88" s="30" t="s">
        <v>257</v>
      </c>
      <c r="L88" s="30" t="s">
        <v>257</v>
      </c>
      <c r="M88" s="30" t="s">
        <v>257</v>
      </c>
      <c r="N88" s="30" t="s">
        <v>257</v>
      </c>
      <c r="O88" s="30" t="s">
        <v>257</v>
      </c>
      <c r="P88" s="30" t="s">
        <v>257</v>
      </c>
      <c r="Q88" s="30" t="s">
        <v>257</v>
      </c>
      <c r="R88" s="30" t="s">
        <v>257</v>
      </c>
      <c r="S88" s="30" t="s">
        <v>257</v>
      </c>
    </row>
    <row r="89" spans="6:19" ht="20.25" x14ac:dyDescent="0.35">
      <c r="F89" s="30" t="s">
        <v>259</v>
      </c>
      <c r="G89" s="30" t="s">
        <v>260</v>
      </c>
      <c r="H89" s="30"/>
      <c r="K89" s="30" t="s">
        <v>259</v>
      </c>
      <c r="L89" s="30" t="s">
        <v>259</v>
      </c>
      <c r="M89" s="30" t="s">
        <v>259</v>
      </c>
      <c r="N89" s="30" t="s">
        <v>259</v>
      </c>
      <c r="O89" s="30" t="s">
        <v>259</v>
      </c>
      <c r="P89" s="30" t="s">
        <v>259</v>
      </c>
      <c r="Q89" s="30" t="s">
        <v>259</v>
      </c>
      <c r="R89" s="30" t="s">
        <v>259</v>
      </c>
      <c r="S89" s="30" t="s">
        <v>259</v>
      </c>
    </row>
    <row r="90" spans="6:19" ht="20.25" x14ac:dyDescent="0.35">
      <c r="F90" s="30" t="s">
        <v>261</v>
      </c>
      <c r="G90" s="30" t="s">
        <v>262</v>
      </c>
      <c r="H90" s="30"/>
      <c r="K90" s="30" t="s">
        <v>261</v>
      </c>
      <c r="L90" s="30" t="s">
        <v>261</v>
      </c>
      <c r="M90" s="30" t="s">
        <v>261</v>
      </c>
      <c r="N90" s="30" t="s">
        <v>261</v>
      </c>
      <c r="O90" s="30" t="s">
        <v>261</v>
      </c>
      <c r="P90" s="30" t="s">
        <v>261</v>
      </c>
      <c r="Q90" s="30" t="s">
        <v>261</v>
      </c>
      <c r="R90" s="30" t="s">
        <v>261</v>
      </c>
      <c r="S90" s="30" t="s">
        <v>261</v>
      </c>
    </row>
    <row r="91" spans="6:19" ht="20.25" x14ac:dyDescent="0.35">
      <c r="F91" s="30" t="s">
        <v>263</v>
      </c>
      <c r="G91" s="30" t="s">
        <v>264</v>
      </c>
      <c r="H91" s="30"/>
      <c r="K91" s="30" t="s">
        <v>263</v>
      </c>
      <c r="L91" s="30" t="s">
        <v>263</v>
      </c>
      <c r="M91" s="30" t="s">
        <v>263</v>
      </c>
      <c r="N91" s="30" t="s">
        <v>263</v>
      </c>
      <c r="O91" s="30" t="s">
        <v>263</v>
      </c>
      <c r="P91" s="30" t="s">
        <v>263</v>
      </c>
      <c r="Q91" s="30" t="s">
        <v>263</v>
      </c>
      <c r="R91" s="30" t="s">
        <v>263</v>
      </c>
      <c r="S91" s="30" t="s">
        <v>263</v>
      </c>
    </row>
    <row r="92" spans="6:19" ht="20.25" x14ac:dyDescent="0.35">
      <c r="F92" s="30" t="s">
        <v>265</v>
      </c>
      <c r="G92" s="30" t="s">
        <v>266</v>
      </c>
      <c r="H92" s="30"/>
      <c r="K92" s="30" t="s">
        <v>265</v>
      </c>
      <c r="L92" s="30" t="s">
        <v>265</v>
      </c>
      <c r="M92" s="30" t="s">
        <v>265</v>
      </c>
      <c r="N92" s="30" t="s">
        <v>265</v>
      </c>
      <c r="O92" s="30" t="s">
        <v>265</v>
      </c>
      <c r="P92" s="30" t="s">
        <v>265</v>
      </c>
      <c r="Q92" s="30" t="s">
        <v>265</v>
      </c>
      <c r="R92" s="30" t="s">
        <v>265</v>
      </c>
      <c r="S92" s="30" t="s">
        <v>265</v>
      </c>
    </row>
    <row r="93" spans="6:19" ht="20.25" x14ac:dyDescent="0.35">
      <c r="F93" s="30" t="s">
        <v>267</v>
      </c>
      <c r="G93" s="30" t="s">
        <v>268</v>
      </c>
      <c r="H93" s="30"/>
      <c r="K93" s="30" t="s">
        <v>267</v>
      </c>
      <c r="L93" s="30" t="s">
        <v>267</v>
      </c>
      <c r="M93" s="30" t="s">
        <v>267</v>
      </c>
      <c r="N93" s="30" t="s">
        <v>267</v>
      </c>
      <c r="O93" s="30" t="s">
        <v>267</v>
      </c>
      <c r="P93" s="30" t="s">
        <v>267</v>
      </c>
      <c r="Q93" s="30" t="s">
        <v>267</v>
      </c>
      <c r="R93" s="30" t="s">
        <v>267</v>
      </c>
      <c r="S93" s="30" t="s">
        <v>267</v>
      </c>
    </row>
    <row r="94" spans="6:19" ht="20.25" x14ac:dyDescent="0.35">
      <c r="F94" s="30" t="s">
        <v>269</v>
      </c>
      <c r="G94" s="30" t="s">
        <v>270</v>
      </c>
      <c r="H94" s="30"/>
      <c r="K94" s="30" t="s">
        <v>269</v>
      </c>
      <c r="L94" s="30" t="s">
        <v>269</v>
      </c>
      <c r="M94" s="30" t="s">
        <v>269</v>
      </c>
      <c r="N94" s="30" t="s">
        <v>269</v>
      </c>
      <c r="O94" s="30" t="s">
        <v>269</v>
      </c>
      <c r="P94" s="30" t="s">
        <v>269</v>
      </c>
      <c r="Q94" s="30" t="s">
        <v>269</v>
      </c>
      <c r="R94" s="30" t="s">
        <v>269</v>
      </c>
      <c r="S94" s="30" t="s">
        <v>269</v>
      </c>
    </row>
    <row r="95" spans="6:19" ht="20.25" x14ac:dyDescent="0.35">
      <c r="F95" s="30" t="s">
        <v>271</v>
      </c>
      <c r="G95" s="30" t="s">
        <v>272</v>
      </c>
      <c r="H95" s="30"/>
      <c r="K95" s="30" t="s">
        <v>271</v>
      </c>
      <c r="L95" s="30" t="s">
        <v>271</v>
      </c>
      <c r="M95" s="30" t="s">
        <v>271</v>
      </c>
      <c r="N95" s="30" t="s">
        <v>271</v>
      </c>
      <c r="O95" s="30" t="s">
        <v>271</v>
      </c>
      <c r="P95" s="30" t="s">
        <v>271</v>
      </c>
      <c r="Q95" s="30" t="s">
        <v>271</v>
      </c>
      <c r="R95" s="30" t="s">
        <v>271</v>
      </c>
      <c r="S95" s="30" t="s">
        <v>271</v>
      </c>
    </row>
    <row r="96" spans="6:19" ht="20.25" x14ac:dyDescent="0.35">
      <c r="F96" s="30" t="s">
        <v>273</v>
      </c>
      <c r="G96" s="30" t="s">
        <v>274</v>
      </c>
      <c r="H96" s="30"/>
      <c r="K96" s="30" t="s">
        <v>273</v>
      </c>
      <c r="L96" s="30" t="s">
        <v>273</v>
      </c>
      <c r="M96" s="30" t="s">
        <v>273</v>
      </c>
      <c r="N96" s="30" t="s">
        <v>273</v>
      </c>
      <c r="O96" s="30" t="s">
        <v>273</v>
      </c>
      <c r="P96" s="30" t="s">
        <v>273</v>
      </c>
      <c r="Q96" s="30" t="s">
        <v>273</v>
      </c>
      <c r="R96" s="30" t="s">
        <v>273</v>
      </c>
      <c r="S96" s="30" t="s">
        <v>273</v>
      </c>
    </row>
    <row r="97" spans="6:19" ht="20.25" x14ac:dyDescent="0.35">
      <c r="F97" s="30" t="s">
        <v>275</v>
      </c>
      <c r="G97" s="30" t="s">
        <v>276</v>
      </c>
      <c r="H97" s="30"/>
      <c r="K97" s="30" t="s">
        <v>275</v>
      </c>
      <c r="L97" s="30" t="s">
        <v>275</v>
      </c>
      <c r="M97" s="30" t="s">
        <v>275</v>
      </c>
      <c r="N97" s="30" t="s">
        <v>275</v>
      </c>
      <c r="O97" s="30" t="s">
        <v>275</v>
      </c>
      <c r="P97" s="30" t="s">
        <v>275</v>
      </c>
      <c r="Q97" s="30" t="s">
        <v>275</v>
      </c>
      <c r="R97" s="30" t="s">
        <v>275</v>
      </c>
      <c r="S97" s="30" t="s">
        <v>275</v>
      </c>
    </row>
    <row r="98" spans="6:19" ht="20.25" x14ac:dyDescent="0.35">
      <c r="F98" s="30" t="s">
        <v>277</v>
      </c>
      <c r="G98" s="30" t="s">
        <v>278</v>
      </c>
      <c r="H98" s="30"/>
      <c r="K98" s="30" t="s">
        <v>277</v>
      </c>
      <c r="L98" s="30" t="s">
        <v>277</v>
      </c>
      <c r="M98" s="30" t="s">
        <v>277</v>
      </c>
      <c r="N98" s="30" t="s">
        <v>277</v>
      </c>
      <c r="O98" s="30" t="s">
        <v>277</v>
      </c>
      <c r="P98" s="30" t="s">
        <v>277</v>
      </c>
      <c r="Q98" s="30" t="s">
        <v>277</v>
      </c>
      <c r="R98" s="30" t="s">
        <v>277</v>
      </c>
      <c r="S98" s="30" t="s">
        <v>277</v>
      </c>
    </row>
    <row r="99" spans="6:19" ht="20.25" x14ac:dyDescent="0.35">
      <c r="F99" s="30" t="s">
        <v>279</v>
      </c>
      <c r="G99" s="30" t="s">
        <v>280</v>
      </c>
      <c r="H99" s="30"/>
      <c r="K99" s="30" t="s">
        <v>279</v>
      </c>
      <c r="L99" s="30" t="s">
        <v>279</v>
      </c>
      <c r="M99" s="30" t="s">
        <v>279</v>
      </c>
      <c r="N99" s="30" t="s">
        <v>279</v>
      </c>
      <c r="O99" s="30" t="s">
        <v>279</v>
      </c>
      <c r="P99" s="30" t="s">
        <v>279</v>
      </c>
      <c r="Q99" s="30" t="s">
        <v>279</v>
      </c>
      <c r="R99" s="30" t="s">
        <v>279</v>
      </c>
      <c r="S99" s="30" t="s">
        <v>279</v>
      </c>
    </row>
    <row r="100" spans="6:19" ht="20.25" x14ac:dyDescent="0.35">
      <c r="F100" s="30" t="s">
        <v>281</v>
      </c>
      <c r="G100" s="30" t="s">
        <v>282</v>
      </c>
      <c r="H100" s="30"/>
      <c r="K100" s="30" t="s">
        <v>281</v>
      </c>
      <c r="L100" s="30" t="s">
        <v>281</v>
      </c>
      <c r="M100" s="30" t="s">
        <v>281</v>
      </c>
      <c r="N100" s="30" t="s">
        <v>281</v>
      </c>
      <c r="O100" s="30" t="s">
        <v>281</v>
      </c>
      <c r="P100" s="30" t="s">
        <v>281</v>
      </c>
      <c r="Q100" s="30" t="s">
        <v>281</v>
      </c>
      <c r="R100" s="30" t="s">
        <v>281</v>
      </c>
      <c r="S100" s="30" t="s">
        <v>281</v>
      </c>
    </row>
    <row r="101" spans="6:19" ht="20.25" x14ac:dyDescent="0.35">
      <c r="F101" s="30" t="s">
        <v>283</v>
      </c>
      <c r="G101" s="30" t="s">
        <v>284</v>
      </c>
      <c r="H101" s="30"/>
      <c r="K101" s="30" t="s">
        <v>283</v>
      </c>
      <c r="L101" s="30" t="s">
        <v>283</v>
      </c>
      <c r="M101" s="30" t="s">
        <v>283</v>
      </c>
      <c r="N101" s="30" t="s">
        <v>283</v>
      </c>
      <c r="O101" s="30" t="s">
        <v>283</v>
      </c>
      <c r="P101" s="30" t="s">
        <v>283</v>
      </c>
      <c r="Q101" s="30" t="s">
        <v>283</v>
      </c>
      <c r="R101" s="30" t="s">
        <v>283</v>
      </c>
      <c r="S101" s="30" t="s">
        <v>283</v>
      </c>
    </row>
    <row r="102" spans="6:19" ht="20.25" x14ac:dyDescent="0.35">
      <c r="F102" s="30" t="s">
        <v>285</v>
      </c>
      <c r="G102" s="30" t="s">
        <v>286</v>
      </c>
      <c r="H102" s="30"/>
      <c r="K102" s="30" t="s">
        <v>285</v>
      </c>
      <c r="L102" s="30" t="s">
        <v>285</v>
      </c>
      <c r="M102" s="30" t="s">
        <v>285</v>
      </c>
      <c r="N102" s="30" t="s">
        <v>285</v>
      </c>
      <c r="O102" s="30" t="s">
        <v>285</v>
      </c>
      <c r="P102" s="30" t="s">
        <v>285</v>
      </c>
      <c r="Q102" s="30" t="s">
        <v>285</v>
      </c>
      <c r="R102" s="30" t="s">
        <v>285</v>
      </c>
      <c r="S102" s="30" t="s">
        <v>285</v>
      </c>
    </row>
    <row r="103" spans="6:19" ht="20.25" x14ac:dyDescent="0.35">
      <c r="F103" s="30" t="s">
        <v>287</v>
      </c>
      <c r="G103" s="30" t="s">
        <v>288</v>
      </c>
      <c r="H103" s="30"/>
      <c r="K103" s="30" t="s">
        <v>287</v>
      </c>
      <c r="L103" s="30" t="s">
        <v>287</v>
      </c>
      <c r="M103" s="30" t="s">
        <v>287</v>
      </c>
      <c r="N103" s="30" t="s">
        <v>287</v>
      </c>
      <c r="O103" s="30" t="s">
        <v>287</v>
      </c>
      <c r="P103" s="30" t="s">
        <v>287</v>
      </c>
      <c r="Q103" s="30" t="s">
        <v>287</v>
      </c>
      <c r="R103" s="30" t="s">
        <v>287</v>
      </c>
      <c r="S103" s="30" t="s">
        <v>287</v>
      </c>
    </row>
    <row r="104" spans="6:19" ht="20.25" x14ac:dyDescent="0.35">
      <c r="F104" s="30" t="s">
        <v>289</v>
      </c>
      <c r="G104" s="30" t="s">
        <v>290</v>
      </c>
      <c r="H104" s="30"/>
      <c r="K104" s="30" t="s">
        <v>289</v>
      </c>
      <c r="L104" s="30" t="s">
        <v>289</v>
      </c>
      <c r="M104" s="30" t="s">
        <v>289</v>
      </c>
      <c r="N104" s="30" t="s">
        <v>289</v>
      </c>
      <c r="O104" s="30" t="s">
        <v>289</v>
      </c>
      <c r="P104" s="30" t="s">
        <v>289</v>
      </c>
      <c r="Q104" s="30" t="s">
        <v>289</v>
      </c>
      <c r="R104" s="30" t="s">
        <v>289</v>
      </c>
      <c r="S104" s="30" t="s">
        <v>289</v>
      </c>
    </row>
    <row r="105" spans="6:19" ht="20.25" x14ac:dyDescent="0.35">
      <c r="F105" s="30" t="s">
        <v>291</v>
      </c>
      <c r="G105" s="30" t="s">
        <v>292</v>
      </c>
      <c r="H105" s="30"/>
      <c r="K105" s="30" t="s">
        <v>291</v>
      </c>
      <c r="L105" s="30" t="s">
        <v>291</v>
      </c>
      <c r="M105" s="30" t="s">
        <v>291</v>
      </c>
      <c r="N105" s="30" t="s">
        <v>291</v>
      </c>
      <c r="O105" s="30" t="s">
        <v>291</v>
      </c>
      <c r="P105" s="30" t="s">
        <v>291</v>
      </c>
      <c r="Q105" s="30" t="s">
        <v>291</v>
      </c>
      <c r="R105" s="30" t="s">
        <v>291</v>
      </c>
      <c r="S105" s="30" t="s">
        <v>291</v>
      </c>
    </row>
    <row r="106" spans="6:19" ht="20.25" x14ac:dyDescent="0.35">
      <c r="F106" s="30" t="s">
        <v>293</v>
      </c>
      <c r="G106" s="30" t="s">
        <v>294</v>
      </c>
      <c r="H106" s="30"/>
      <c r="K106" s="30" t="s">
        <v>293</v>
      </c>
      <c r="L106" s="30" t="s">
        <v>293</v>
      </c>
      <c r="M106" s="30" t="s">
        <v>293</v>
      </c>
      <c r="N106" s="30" t="s">
        <v>293</v>
      </c>
      <c r="O106" s="30" t="s">
        <v>293</v>
      </c>
      <c r="P106" s="30" t="s">
        <v>293</v>
      </c>
      <c r="Q106" s="30" t="s">
        <v>293</v>
      </c>
      <c r="R106" s="30" t="s">
        <v>293</v>
      </c>
      <c r="S106" s="30" t="s">
        <v>293</v>
      </c>
    </row>
    <row r="107" spans="6:19" ht="20.25" x14ac:dyDescent="0.35">
      <c r="F107" s="30" t="s">
        <v>295</v>
      </c>
      <c r="G107" s="30" t="s">
        <v>296</v>
      </c>
      <c r="H107" s="30"/>
      <c r="K107" s="30" t="s">
        <v>295</v>
      </c>
      <c r="L107" s="30" t="s">
        <v>295</v>
      </c>
      <c r="M107" s="30" t="s">
        <v>295</v>
      </c>
      <c r="N107" s="30" t="s">
        <v>295</v>
      </c>
      <c r="O107" s="30" t="s">
        <v>295</v>
      </c>
      <c r="P107" s="30" t="s">
        <v>295</v>
      </c>
      <c r="Q107" s="30" t="s">
        <v>295</v>
      </c>
      <c r="R107" s="30" t="s">
        <v>295</v>
      </c>
      <c r="S107" s="30" t="s">
        <v>295</v>
      </c>
    </row>
    <row r="108" spans="6:19" ht="20.25" x14ac:dyDescent="0.35">
      <c r="F108" s="30" t="s">
        <v>297</v>
      </c>
      <c r="G108" s="30" t="s">
        <v>298</v>
      </c>
      <c r="H108" s="30"/>
      <c r="K108" s="30" t="s">
        <v>297</v>
      </c>
      <c r="L108" s="30" t="s">
        <v>297</v>
      </c>
      <c r="M108" s="30" t="s">
        <v>297</v>
      </c>
      <c r="N108" s="30" t="s">
        <v>297</v>
      </c>
      <c r="O108" s="30" t="s">
        <v>297</v>
      </c>
      <c r="P108" s="30" t="s">
        <v>297</v>
      </c>
      <c r="Q108" s="30" t="s">
        <v>297</v>
      </c>
      <c r="R108" s="30" t="s">
        <v>297</v>
      </c>
      <c r="S108" s="30" t="s">
        <v>297</v>
      </c>
    </row>
    <row r="109" spans="6:19" ht="20.25" x14ac:dyDescent="0.35">
      <c r="F109" s="30" t="s">
        <v>299</v>
      </c>
      <c r="G109" s="30" t="s">
        <v>300</v>
      </c>
      <c r="H109" s="30"/>
      <c r="K109" s="30" t="s">
        <v>299</v>
      </c>
      <c r="L109" s="30" t="s">
        <v>299</v>
      </c>
      <c r="M109" s="30" t="s">
        <v>299</v>
      </c>
      <c r="N109" s="30" t="s">
        <v>299</v>
      </c>
      <c r="O109" s="30" t="s">
        <v>299</v>
      </c>
      <c r="P109" s="30" t="s">
        <v>299</v>
      </c>
      <c r="Q109" s="30" t="s">
        <v>299</v>
      </c>
      <c r="R109" s="30" t="s">
        <v>299</v>
      </c>
      <c r="S109" s="30" t="s">
        <v>299</v>
      </c>
    </row>
    <row r="110" spans="6:19" ht="20.25" x14ac:dyDescent="0.35">
      <c r="F110" s="30" t="s">
        <v>301</v>
      </c>
      <c r="G110" s="30" t="s">
        <v>302</v>
      </c>
      <c r="H110" s="30"/>
      <c r="K110" s="30" t="s">
        <v>301</v>
      </c>
      <c r="L110" s="30" t="s">
        <v>301</v>
      </c>
      <c r="M110" s="30" t="s">
        <v>301</v>
      </c>
      <c r="N110" s="30" t="s">
        <v>301</v>
      </c>
      <c r="O110" s="30" t="s">
        <v>301</v>
      </c>
      <c r="P110" s="30" t="s">
        <v>301</v>
      </c>
      <c r="Q110" s="30" t="s">
        <v>301</v>
      </c>
      <c r="R110" s="30" t="s">
        <v>301</v>
      </c>
      <c r="S110" s="30" t="s">
        <v>301</v>
      </c>
    </row>
    <row r="111" spans="6:19" ht="20.25" x14ac:dyDescent="0.35">
      <c r="F111" s="30" t="s">
        <v>303</v>
      </c>
      <c r="G111" s="30" t="s">
        <v>304</v>
      </c>
      <c r="H111" s="30"/>
      <c r="K111" s="30" t="s">
        <v>303</v>
      </c>
      <c r="L111" s="30" t="s">
        <v>303</v>
      </c>
      <c r="M111" s="30" t="s">
        <v>303</v>
      </c>
      <c r="N111" s="30" t="s">
        <v>303</v>
      </c>
      <c r="O111" s="30" t="s">
        <v>303</v>
      </c>
      <c r="P111" s="30" t="s">
        <v>303</v>
      </c>
      <c r="Q111" s="30" t="s">
        <v>303</v>
      </c>
      <c r="R111" s="30" t="s">
        <v>303</v>
      </c>
      <c r="S111" s="30" t="s">
        <v>303</v>
      </c>
    </row>
    <row r="112" spans="6:19" ht="20.25" x14ac:dyDescent="0.35">
      <c r="F112" s="30" t="s">
        <v>305</v>
      </c>
      <c r="G112" s="30" t="s">
        <v>306</v>
      </c>
      <c r="H112" s="30"/>
      <c r="K112" s="30" t="s">
        <v>305</v>
      </c>
      <c r="L112" s="30" t="s">
        <v>305</v>
      </c>
      <c r="M112" s="30" t="s">
        <v>305</v>
      </c>
      <c r="N112" s="30" t="s">
        <v>305</v>
      </c>
      <c r="O112" s="30" t="s">
        <v>305</v>
      </c>
      <c r="P112" s="30" t="s">
        <v>305</v>
      </c>
      <c r="Q112" s="30" t="s">
        <v>305</v>
      </c>
      <c r="R112" s="30" t="s">
        <v>305</v>
      </c>
      <c r="S112" s="30" t="s">
        <v>305</v>
      </c>
    </row>
    <row r="113" spans="6:19" ht="20.25" x14ac:dyDescent="0.35">
      <c r="F113" s="30" t="s">
        <v>307</v>
      </c>
      <c r="G113" s="30" t="s">
        <v>308</v>
      </c>
      <c r="H113" s="30"/>
      <c r="K113" s="30" t="s">
        <v>307</v>
      </c>
      <c r="L113" s="30" t="s">
        <v>307</v>
      </c>
      <c r="M113" s="30" t="s">
        <v>307</v>
      </c>
      <c r="N113" s="30" t="s">
        <v>307</v>
      </c>
      <c r="O113" s="30" t="s">
        <v>307</v>
      </c>
      <c r="P113" s="30" t="s">
        <v>307</v>
      </c>
      <c r="Q113" s="30" t="s">
        <v>307</v>
      </c>
      <c r="R113" s="30" t="s">
        <v>307</v>
      </c>
      <c r="S113" s="30" t="s">
        <v>307</v>
      </c>
    </row>
    <row r="114" spans="6:19" ht="20.25" x14ac:dyDescent="0.35">
      <c r="F114" s="30" t="s">
        <v>309</v>
      </c>
      <c r="G114" s="30" t="s">
        <v>310</v>
      </c>
      <c r="H114" s="30"/>
      <c r="K114" s="30" t="s">
        <v>309</v>
      </c>
      <c r="L114" s="30" t="s">
        <v>309</v>
      </c>
      <c r="M114" s="30" t="s">
        <v>309</v>
      </c>
      <c r="N114" s="30" t="s">
        <v>309</v>
      </c>
      <c r="O114" s="30" t="s">
        <v>309</v>
      </c>
      <c r="P114" s="30" t="s">
        <v>309</v>
      </c>
      <c r="Q114" s="30" t="s">
        <v>309</v>
      </c>
      <c r="R114" s="30" t="s">
        <v>309</v>
      </c>
      <c r="S114" s="30" t="s">
        <v>309</v>
      </c>
    </row>
    <row r="115" spans="6:19" ht="20.25" x14ac:dyDescent="0.35">
      <c r="F115" s="30" t="s">
        <v>311</v>
      </c>
      <c r="G115" s="30" t="s">
        <v>312</v>
      </c>
      <c r="H115" s="30"/>
      <c r="K115" s="30" t="s">
        <v>311</v>
      </c>
      <c r="L115" s="30" t="s">
        <v>311</v>
      </c>
      <c r="M115" s="30" t="s">
        <v>311</v>
      </c>
      <c r="N115" s="30" t="s">
        <v>311</v>
      </c>
      <c r="O115" s="30" t="s">
        <v>311</v>
      </c>
      <c r="P115" s="30" t="s">
        <v>311</v>
      </c>
      <c r="Q115" s="30" t="s">
        <v>311</v>
      </c>
      <c r="R115" s="30" t="s">
        <v>311</v>
      </c>
      <c r="S115" s="30" t="s">
        <v>311</v>
      </c>
    </row>
    <row r="116" spans="6:19" ht="20.25" x14ac:dyDescent="0.35">
      <c r="F116" s="30" t="s">
        <v>313</v>
      </c>
      <c r="G116" s="30" t="s">
        <v>314</v>
      </c>
      <c r="H116" s="30"/>
      <c r="K116" s="30" t="s">
        <v>313</v>
      </c>
      <c r="L116" s="30" t="s">
        <v>313</v>
      </c>
      <c r="M116" s="30" t="s">
        <v>313</v>
      </c>
      <c r="N116" s="30" t="s">
        <v>313</v>
      </c>
      <c r="O116" s="30" t="s">
        <v>313</v>
      </c>
      <c r="P116" s="30" t="s">
        <v>313</v>
      </c>
      <c r="Q116" s="30" t="s">
        <v>313</v>
      </c>
      <c r="R116" s="30" t="s">
        <v>313</v>
      </c>
      <c r="S116" s="30" t="s">
        <v>313</v>
      </c>
    </row>
    <row r="117" spans="6:19" ht="20.25" x14ac:dyDescent="0.35">
      <c r="F117" s="30" t="s">
        <v>315</v>
      </c>
      <c r="G117" s="30" t="s">
        <v>316</v>
      </c>
      <c r="H117" s="30"/>
      <c r="K117" s="30" t="s">
        <v>315</v>
      </c>
      <c r="L117" s="30" t="s">
        <v>315</v>
      </c>
      <c r="M117" s="30" t="s">
        <v>315</v>
      </c>
      <c r="N117" s="30" t="s">
        <v>315</v>
      </c>
      <c r="O117" s="30" t="s">
        <v>315</v>
      </c>
      <c r="P117" s="30" t="s">
        <v>315</v>
      </c>
      <c r="Q117" s="30" t="s">
        <v>315</v>
      </c>
      <c r="R117" s="30" t="s">
        <v>315</v>
      </c>
      <c r="S117" s="30" t="s">
        <v>315</v>
      </c>
    </row>
    <row r="118" spans="6:19" ht="20.25" x14ac:dyDescent="0.35">
      <c r="F118" s="30" t="s">
        <v>317</v>
      </c>
      <c r="G118" s="30" t="s">
        <v>318</v>
      </c>
      <c r="H118" s="30"/>
      <c r="K118" s="30" t="s">
        <v>317</v>
      </c>
      <c r="L118" s="30" t="s">
        <v>317</v>
      </c>
      <c r="M118" s="30" t="s">
        <v>317</v>
      </c>
      <c r="N118" s="30" t="s">
        <v>317</v>
      </c>
      <c r="O118" s="30" t="s">
        <v>317</v>
      </c>
      <c r="P118" s="30" t="s">
        <v>317</v>
      </c>
      <c r="Q118" s="30" t="s">
        <v>317</v>
      </c>
      <c r="R118" s="30" t="s">
        <v>317</v>
      </c>
      <c r="S118" s="30" t="s">
        <v>317</v>
      </c>
    </row>
    <row r="119" spans="6:19" ht="20.25" x14ac:dyDescent="0.35">
      <c r="F119" s="30" t="s">
        <v>319</v>
      </c>
      <c r="G119" s="30" t="s">
        <v>320</v>
      </c>
      <c r="H119" s="30"/>
      <c r="K119" s="30" t="s">
        <v>319</v>
      </c>
      <c r="L119" s="30" t="s">
        <v>319</v>
      </c>
      <c r="M119" s="30" t="s">
        <v>319</v>
      </c>
      <c r="N119" s="30" t="s">
        <v>319</v>
      </c>
      <c r="O119" s="30" t="s">
        <v>319</v>
      </c>
      <c r="P119" s="30" t="s">
        <v>319</v>
      </c>
      <c r="Q119" s="30" t="s">
        <v>319</v>
      </c>
      <c r="R119" s="30" t="s">
        <v>319</v>
      </c>
      <c r="S119" s="30" t="s">
        <v>319</v>
      </c>
    </row>
    <row r="120" spans="6:19" ht="20.25" x14ac:dyDescent="0.35">
      <c r="F120" s="30" t="s">
        <v>321</v>
      </c>
      <c r="G120" s="30" t="s">
        <v>322</v>
      </c>
      <c r="H120" s="30"/>
      <c r="K120" s="30" t="s">
        <v>321</v>
      </c>
      <c r="L120" s="30" t="s">
        <v>321</v>
      </c>
      <c r="M120" s="30" t="s">
        <v>321</v>
      </c>
      <c r="N120" s="30" t="s">
        <v>321</v>
      </c>
      <c r="O120" s="30" t="s">
        <v>321</v>
      </c>
      <c r="P120" s="30" t="s">
        <v>321</v>
      </c>
      <c r="Q120" s="30" t="s">
        <v>321</v>
      </c>
      <c r="R120" s="30" t="s">
        <v>321</v>
      </c>
      <c r="S120" s="30" t="s">
        <v>321</v>
      </c>
    </row>
    <row r="121" spans="6:19" ht="20.25" x14ac:dyDescent="0.35">
      <c r="F121" s="30" t="s">
        <v>323</v>
      </c>
      <c r="G121" s="30" t="s">
        <v>324</v>
      </c>
      <c r="H121" s="30"/>
      <c r="K121" s="30" t="s">
        <v>323</v>
      </c>
      <c r="L121" s="30" t="s">
        <v>323</v>
      </c>
      <c r="M121" s="30" t="s">
        <v>323</v>
      </c>
      <c r="N121" s="30" t="s">
        <v>323</v>
      </c>
      <c r="O121" s="30" t="s">
        <v>323</v>
      </c>
      <c r="P121" s="30" t="s">
        <v>323</v>
      </c>
      <c r="Q121" s="30" t="s">
        <v>323</v>
      </c>
      <c r="R121" s="30" t="s">
        <v>323</v>
      </c>
      <c r="S121" s="30" t="s">
        <v>323</v>
      </c>
    </row>
    <row r="122" spans="6:19" ht="20.25" x14ac:dyDescent="0.35">
      <c r="F122" s="30" t="s">
        <v>325</v>
      </c>
      <c r="G122" s="30" t="s">
        <v>326</v>
      </c>
      <c r="H122" s="30"/>
      <c r="K122" s="30" t="s">
        <v>325</v>
      </c>
      <c r="L122" s="30" t="s">
        <v>325</v>
      </c>
      <c r="M122" s="30" t="s">
        <v>325</v>
      </c>
      <c r="N122" s="30" t="s">
        <v>325</v>
      </c>
      <c r="O122" s="30" t="s">
        <v>325</v>
      </c>
      <c r="P122" s="30" t="s">
        <v>325</v>
      </c>
      <c r="Q122" s="30" t="s">
        <v>325</v>
      </c>
      <c r="R122" s="30" t="s">
        <v>325</v>
      </c>
      <c r="S122" s="30" t="s">
        <v>325</v>
      </c>
    </row>
    <row r="123" spans="6:19" ht="20.25" x14ac:dyDescent="0.35">
      <c r="F123" s="30" t="s">
        <v>327</v>
      </c>
      <c r="G123" s="30" t="s">
        <v>328</v>
      </c>
      <c r="H123" s="30"/>
      <c r="K123" s="30" t="s">
        <v>327</v>
      </c>
      <c r="L123" s="30" t="s">
        <v>327</v>
      </c>
      <c r="M123" s="30" t="s">
        <v>327</v>
      </c>
      <c r="N123" s="30" t="s">
        <v>327</v>
      </c>
      <c r="O123" s="30" t="s">
        <v>327</v>
      </c>
      <c r="P123" s="30" t="s">
        <v>327</v>
      </c>
      <c r="Q123" s="30" t="s">
        <v>327</v>
      </c>
      <c r="R123" s="30" t="s">
        <v>327</v>
      </c>
      <c r="S123" s="30" t="s">
        <v>327</v>
      </c>
    </row>
    <row r="124" spans="6:19" ht="20.25" x14ac:dyDescent="0.35">
      <c r="F124" s="30" t="s">
        <v>329</v>
      </c>
      <c r="G124" s="30" t="s">
        <v>330</v>
      </c>
      <c r="H124" s="30"/>
      <c r="K124" s="30" t="s">
        <v>329</v>
      </c>
      <c r="L124" s="30" t="s">
        <v>329</v>
      </c>
      <c r="M124" s="30" t="s">
        <v>329</v>
      </c>
      <c r="N124" s="30" t="s">
        <v>329</v>
      </c>
      <c r="O124" s="30" t="s">
        <v>329</v>
      </c>
      <c r="P124" s="30" t="s">
        <v>329</v>
      </c>
      <c r="Q124" s="30" t="s">
        <v>329</v>
      </c>
      <c r="R124" s="30" t="s">
        <v>329</v>
      </c>
      <c r="S124" s="30" t="s">
        <v>329</v>
      </c>
    </row>
    <row r="125" spans="6:19" ht="20.25" x14ac:dyDescent="0.35">
      <c r="F125" s="30" t="s">
        <v>331</v>
      </c>
      <c r="G125" s="30" t="s">
        <v>332</v>
      </c>
      <c r="H125" s="30"/>
      <c r="K125" s="30" t="s">
        <v>331</v>
      </c>
      <c r="L125" s="30" t="s">
        <v>331</v>
      </c>
      <c r="M125" s="30" t="s">
        <v>331</v>
      </c>
      <c r="N125" s="30" t="s">
        <v>331</v>
      </c>
      <c r="O125" s="30" t="s">
        <v>331</v>
      </c>
      <c r="P125" s="30" t="s">
        <v>331</v>
      </c>
      <c r="Q125" s="30" t="s">
        <v>331</v>
      </c>
      <c r="R125" s="30" t="s">
        <v>331</v>
      </c>
      <c r="S125" s="30" t="s">
        <v>331</v>
      </c>
    </row>
    <row r="126" spans="6:19" ht="20.25" x14ac:dyDescent="0.35">
      <c r="F126" s="30" t="s">
        <v>333</v>
      </c>
      <c r="G126" s="30" t="s">
        <v>334</v>
      </c>
      <c r="H126" s="30"/>
      <c r="K126" s="30" t="s">
        <v>333</v>
      </c>
      <c r="L126" s="30" t="s">
        <v>333</v>
      </c>
      <c r="M126" s="30" t="s">
        <v>333</v>
      </c>
      <c r="N126" s="30" t="s">
        <v>333</v>
      </c>
      <c r="O126" s="30" t="s">
        <v>333</v>
      </c>
      <c r="P126" s="30" t="s">
        <v>333</v>
      </c>
      <c r="Q126" s="30" t="s">
        <v>333</v>
      </c>
      <c r="R126" s="30" t="s">
        <v>333</v>
      </c>
      <c r="S126" s="30" t="s">
        <v>333</v>
      </c>
    </row>
    <row r="127" spans="6:19" ht="20.25" x14ac:dyDescent="0.35">
      <c r="F127" s="30" t="s">
        <v>335</v>
      </c>
      <c r="G127" s="30" t="s">
        <v>336</v>
      </c>
      <c r="H127" s="30"/>
      <c r="K127" s="30" t="s">
        <v>335</v>
      </c>
      <c r="L127" s="30" t="s">
        <v>335</v>
      </c>
      <c r="M127" s="30" t="s">
        <v>335</v>
      </c>
      <c r="N127" s="30" t="s">
        <v>335</v>
      </c>
      <c r="O127" s="30" t="s">
        <v>335</v>
      </c>
      <c r="P127" s="30" t="s">
        <v>335</v>
      </c>
      <c r="Q127" s="30" t="s">
        <v>335</v>
      </c>
      <c r="R127" s="30" t="s">
        <v>335</v>
      </c>
      <c r="S127" s="30" t="s">
        <v>335</v>
      </c>
    </row>
    <row r="128" spans="6:19" ht="20.25" x14ac:dyDescent="0.35">
      <c r="F128" s="30" t="s">
        <v>337</v>
      </c>
      <c r="G128" s="30" t="s">
        <v>338</v>
      </c>
      <c r="H128" s="30"/>
      <c r="K128" s="30" t="s">
        <v>337</v>
      </c>
      <c r="L128" s="30" t="s">
        <v>337</v>
      </c>
      <c r="M128" s="30" t="s">
        <v>337</v>
      </c>
      <c r="N128" s="30" t="s">
        <v>337</v>
      </c>
      <c r="O128" s="30" t="s">
        <v>337</v>
      </c>
      <c r="P128" s="30" t="s">
        <v>337</v>
      </c>
      <c r="Q128" s="30" t="s">
        <v>337</v>
      </c>
      <c r="R128" s="30" t="s">
        <v>337</v>
      </c>
      <c r="S128" s="30" t="s">
        <v>337</v>
      </c>
    </row>
    <row r="129" spans="6:19" ht="20.25" x14ac:dyDescent="0.35">
      <c r="F129" s="30" t="s">
        <v>339</v>
      </c>
      <c r="G129" s="30" t="s">
        <v>340</v>
      </c>
      <c r="H129" s="30"/>
      <c r="K129" s="30" t="s">
        <v>339</v>
      </c>
      <c r="L129" s="30" t="s">
        <v>339</v>
      </c>
      <c r="M129" s="30" t="s">
        <v>339</v>
      </c>
      <c r="N129" s="30" t="s">
        <v>339</v>
      </c>
      <c r="O129" s="30" t="s">
        <v>339</v>
      </c>
      <c r="P129" s="30" t="s">
        <v>339</v>
      </c>
      <c r="Q129" s="30" t="s">
        <v>339</v>
      </c>
      <c r="R129" s="30" t="s">
        <v>339</v>
      </c>
      <c r="S129" s="30" t="s">
        <v>339</v>
      </c>
    </row>
    <row r="130" spans="6:19" ht="20.25" x14ac:dyDescent="0.35">
      <c r="F130" s="30" t="s">
        <v>341</v>
      </c>
      <c r="G130" s="30" t="s">
        <v>342</v>
      </c>
      <c r="H130" s="30"/>
      <c r="K130" s="30" t="s">
        <v>341</v>
      </c>
      <c r="L130" s="30" t="s">
        <v>341</v>
      </c>
      <c r="M130" s="30" t="s">
        <v>341</v>
      </c>
      <c r="N130" s="30" t="s">
        <v>341</v>
      </c>
      <c r="O130" s="30" t="s">
        <v>341</v>
      </c>
      <c r="P130" s="30" t="s">
        <v>341</v>
      </c>
      <c r="Q130" s="30" t="s">
        <v>341</v>
      </c>
      <c r="R130" s="30" t="s">
        <v>341</v>
      </c>
      <c r="S130" s="30" t="s">
        <v>341</v>
      </c>
    </row>
    <row r="131" spans="6:19" ht="20.25" x14ac:dyDescent="0.35">
      <c r="F131" s="30" t="s">
        <v>343</v>
      </c>
      <c r="G131" s="30" t="s">
        <v>344</v>
      </c>
      <c r="H131" s="30"/>
      <c r="K131" s="30" t="s">
        <v>343</v>
      </c>
      <c r="L131" s="30" t="s">
        <v>343</v>
      </c>
      <c r="M131" s="30" t="s">
        <v>343</v>
      </c>
      <c r="N131" s="30" t="s">
        <v>343</v>
      </c>
      <c r="O131" s="30" t="s">
        <v>343</v>
      </c>
      <c r="P131" s="30" t="s">
        <v>343</v>
      </c>
      <c r="Q131" s="30" t="s">
        <v>343</v>
      </c>
      <c r="R131" s="30" t="s">
        <v>343</v>
      </c>
      <c r="S131" s="30" t="s">
        <v>343</v>
      </c>
    </row>
    <row r="132" spans="6:19" ht="20.25" x14ac:dyDescent="0.35">
      <c r="F132" s="30" t="s">
        <v>345</v>
      </c>
      <c r="G132" s="30" t="s">
        <v>346</v>
      </c>
      <c r="H132" s="30"/>
      <c r="K132" s="30" t="s">
        <v>345</v>
      </c>
      <c r="L132" s="30" t="s">
        <v>345</v>
      </c>
      <c r="M132" s="30" t="s">
        <v>345</v>
      </c>
      <c r="N132" s="30" t="s">
        <v>345</v>
      </c>
      <c r="O132" s="30" t="s">
        <v>345</v>
      </c>
      <c r="P132" s="30" t="s">
        <v>345</v>
      </c>
      <c r="Q132" s="30" t="s">
        <v>345</v>
      </c>
      <c r="R132" s="30" t="s">
        <v>345</v>
      </c>
      <c r="S132" s="30" t="s">
        <v>345</v>
      </c>
    </row>
    <row r="133" spans="6:19" ht="20.25" x14ac:dyDescent="0.35">
      <c r="F133" s="30" t="s">
        <v>347</v>
      </c>
      <c r="G133" s="30" t="s">
        <v>348</v>
      </c>
      <c r="H133" s="30"/>
      <c r="K133" s="30" t="s">
        <v>347</v>
      </c>
      <c r="L133" s="30" t="s">
        <v>347</v>
      </c>
      <c r="M133" s="30" t="s">
        <v>347</v>
      </c>
      <c r="N133" s="30" t="s">
        <v>347</v>
      </c>
      <c r="O133" s="30" t="s">
        <v>347</v>
      </c>
      <c r="P133" s="30" t="s">
        <v>347</v>
      </c>
      <c r="Q133" s="30" t="s">
        <v>347</v>
      </c>
      <c r="R133" s="30" t="s">
        <v>347</v>
      </c>
      <c r="S133" s="30" t="s">
        <v>347</v>
      </c>
    </row>
    <row r="134" spans="6:19" ht="20.25" x14ac:dyDescent="0.35">
      <c r="F134" s="30" t="s">
        <v>349</v>
      </c>
      <c r="G134" s="30" t="s">
        <v>350</v>
      </c>
      <c r="H134" s="30"/>
      <c r="K134" s="30" t="s">
        <v>349</v>
      </c>
      <c r="L134" s="30" t="s">
        <v>349</v>
      </c>
      <c r="M134" s="30" t="s">
        <v>349</v>
      </c>
      <c r="N134" s="30" t="s">
        <v>349</v>
      </c>
      <c r="O134" s="30" t="s">
        <v>349</v>
      </c>
      <c r="P134" s="30" t="s">
        <v>349</v>
      </c>
      <c r="Q134" s="30" t="s">
        <v>349</v>
      </c>
      <c r="R134" s="30" t="s">
        <v>349</v>
      </c>
      <c r="S134" s="30" t="s">
        <v>349</v>
      </c>
    </row>
    <row r="135" spans="6:19" ht="20.25" x14ac:dyDescent="0.35">
      <c r="F135" s="30" t="s">
        <v>351</v>
      </c>
      <c r="G135" s="30" t="s">
        <v>352</v>
      </c>
      <c r="H135" s="30"/>
      <c r="K135" s="30" t="s">
        <v>351</v>
      </c>
      <c r="L135" s="30" t="s">
        <v>351</v>
      </c>
      <c r="M135" s="30" t="s">
        <v>351</v>
      </c>
      <c r="N135" s="30" t="s">
        <v>351</v>
      </c>
      <c r="O135" s="30" t="s">
        <v>351</v>
      </c>
      <c r="P135" s="30" t="s">
        <v>351</v>
      </c>
      <c r="Q135" s="30" t="s">
        <v>351</v>
      </c>
      <c r="R135" s="30" t="s">
        <v>351</v>
      </c>
      <c r="S135" s="30" t="s">
        <v>351</v>
      </c>
    </row>
    <row r="136" spans="6:19" ht="20.25" x14ac:dyDescent="0.35">
      <c r="F136" s="30" t="s">
        <v>353</v>
      </c>
      <c r="G136" s="30" t="s">
        <v>354</v>
      </c>
      <c r="H136" s="30"/>
      <c r="K136" s="30" t="s">
        <v>353</v>
      </c>
      <c r="L136" s="30" t="s">
        <v>353</v>
      </c>
      <c r="M136" s="30" t="s">
        <v>353</v>
      </c>
      <c r="N136" s="30" t="s">
        <v>353</v>
      </c>
      <c r="O136" s="30" t="s">
        <v>353</v>
      </c>
      <c r="P136" s="30" t="s">
        <v>353</v>
      </c>
      <c r="Q136" s="30" t="s">
        <v>353</v>
      </c>
      <c r="R136" s="30" t="s">
        <v>353</v>
      </c>
      <c r="S136" s="30" t="s">
        <v>353</v>
      </c>
    </row>
    <row r="137" spans="6:19" ht="20.25" x14ac:dyDescent="0.35">
      <c r="F137" s="30" t="s">
        <v>355</v>
      </c>
      <c r="G137" s="30" t="s">
        <v>356</v>
      </c>
      <c r="H137" s="30"/>
      <c r="K137" s="30" t="s">
        <v>355</v>
      </c>
      <c r="L137" s="30" t="s">
        <v>355</v>
      </c>
      <c r="M137" s="30" t="s">
        <v>355</v>
      </c>
      <c r="N137" s="30" t="s">
        <v>355</v>
      </c>
      <c r="O137" s="30" t="s">
        <v>355</v>
      </c>
      <c r="P137" s="30" t="s">
        <v>355</v>
      </c>
      <c r="Q137" s="30" t="s">
        <v>355</v>
      </c>
      <c r="R137" s="30" t="s">
        <v>355</v>
      </c>
      <c r="S137" s="30" t="s">
        <v>355</v>
      </c>
    </row>
    <row r="138" spans="6:19" ht="20.25" x14ac:dyDescent="0.35">
      <c r="F138" s="30" t="s">
        <v>357</v>
      </c>
      <c r="G138" s="30" t="s">
        <v>358</v>
      </c>
      <c r="H138" s="30"/>
      <c r="K138" s="30" t="s">
        <v>357</v>
      </c>
      <c r="L138" s="30" t="s">
        <v>357</v>
      </c>
      <c r="M138" s="30" t="s">
        <v>357</v>
      </c>
      <c r="N138" s="30" t="s">
        <v>357</v>
      </c>
      <c r="O138" s="30" t="s">
        <v>357</v>
      </c>
      <c r="P138" s="30" t="s">
        <v>357</v>
      </c>
      <c r="Q138" s="30" t="s">
        <v>357</v>
      </c>
      <c r="R138" s="30" t="s">
        <v>357</v>
      </c>
      <c r="S138" s="30" t="s">
        <v>357</v>
      </c>
    </row>
    <row r="139" spans="6:19" ht="20.25" x14ac:dyDescent="0.35">
      <c r="F139" s="30" t="s">
        <v>359</v>
      </c>
      <c r="G139" s="30" t="s">
        <v>360</v>
      </c>
      <c r="H139" s="30"/>
      <c r="K139" s="30" t="s">
        <v>359</v>
      </c>
      <c r="L139" s="30" t="s">
        <v>359</v>
      </c>
      <c r="M139" s="30" t="s">
        <v>359</v>
      </c>
      <c r="N139" s="30" t="s">
        <v>359</v>
      </c>
      <c r="O139" s="30" t="s">
        <v>359</v>
      </c>
      <c r="P139" s="30" t="s">
        <v>359</v>
      </c>
      <c r="Q139" s="30" t="s">
        <v>359</v>
      </c>
      <c r="R139" s="30" t="s">
        <v>359</v>
      </c>
      <c r="S139" s="30" t="s">
        <v>359</v>
      </c>
    </row>
    <row r="140" spans="6:19" ht="20.25" x14ac:dyDescent="0.35">
      <c r="F140" s="30" t="s">
        <v>361</v>
      </c>
      <c r="G140" s="30" t="s">
        <v>362</v>
      </c>
      <c r="H140" s="30"/>
      <c r="K140" s="30" t="s">
        <v>361</v>
      </c>
      <c r="L140" s="30" t="s">
        <v>361</v>
      </c>
      <c r="M140" s="30" t="s">
        <v>361</v>
      </c>
      <c r="N140" s="30" t="s">
        <v>361</v>
      </c>
      <c r="O140" s="30" t="s">
        <v>361</v>
      </c>
      <c r="P140" s="30" t="s">
        <v>361</v>
      </c>
      <c r="Q140" s="30" t="s">
        <v>361</v>
      </c>
      <c r="R140" s="30" t="s">
        <v>361</v>
      </c>
      <c r="S140" s="30" t="s">
        <v>361</v>
      </c>
    </row>
    <row r="141" spans="6:19" ht="20.25" x14ac:dyDescent="0.35">
      <c r="F141" s="30" t="s">
        <v>363</v>
      </c>
      <c r="G141" s="30" t="s">
        <v>364</v>
      </c>
      <c r="H141" s="30"/>
      <c r="K141" s="30" t="s">
        <v>363</v>
      </c>
      <c r="L141" s="30" t="s">
        <v>363</v>
      </c>
      <c r="M141" s="30" t="s">
        <v>363</v>
      </c>
      <c r="N141" s="30" t="s">
        <v>363</v>
      </c>
      <c r="O141" s="30" t="s">
        <v>363</v>
      </c>
      <c r="P141" s="30" t="s">
        <v>363</v>
      </c>
      <c r="Q141" s="30" t="s">
        <v>363</v>
      </c>
      <c r="R141" s="30" t="s">
        <v>363</v>
      </c>
      <c r="S141" s="30" t="s">
        <v>363</v>
      </c>
    </row>
    <row r="142" spans="6:19" ht="20.25" x14ac:dyDescent="0.35">
      <c r="F142" s="30" t="s">
        <v>365</v>
      </c>
      <c r="G142" s="30" t="s">
        <v>366</v>
      </c>
      <c r="H142" s="30"/>
      <c r="K142" s="30" t="s">
        <v>365</v>
      </c>
      <c r="L142" s="30" t="s">
        <v>365</v>
      </c>
      <c r="M142" s="30" t="s">
        <v>365</v>
      </c>
      <c r="N142" s="30" t="s">
        <v>365</v>
      </c>
      <c r="O142" s="30" t="s">
        <v>365</v>
      </c>
      <c r="P142" s="30" t="s">
        <v>365</v>
      </c>
      <c r="Q142" s="30" t="s">
        <v>365</v>
      </c>
      <c r="R142" s="30" t="s">
        <v>365</v>
      </c>
      <c r="S142" s="30" t="s">
        <v>365</v>
      </c>
    </row>
    <row r="143" spans="6:19" ht="20.25" x14ac:dyDescent="0.35">
      <c r="F143" s="30" t="s">
        <v>367</v>
      </c>
      <c r="G143" s="30" t="s">
        <v>368</v>
      </c>
      <c r="H143" s="30"/>
      <c r="K143" s="30" t="s">
        <v>367</v>
      </c>
      <c r="L143" s="30" t="s">
        <v>367</v>
      </c>
      <c r="M143" s="30" t="s">
        <v>367</v>
      </c>
      <c r="N143" s="30" t="s">
        <v>367</v>
      </c>
      <c r="O143" s="30" t="s">
        <v>367</v>
      </c>
      <c r="P143" s="30" t="s">
        <v>367</v>
      </c>
      <c r="Q143" s="30" t="s">
        <v>367</v>
      </c>
      <c r="R143" s="30" t="s">
        <v>367</v>
      </c>
      <c r="S143" s="30" t="s">
        <v>367</v>
      </c>
    </row>
    <row r="144" spans="6:19" ht="20.25" x14ac:dyDescent="0.35">
      <c r="F144" s="30" t="s">
        <v>369</v>
      </c>
      <c r="G144" s="30" t="s">
        <v>370</v>
      </c>
      <c r="H144" s="30"/>
      <c r="K144" s="30" t="s">
        <v>369</v>
      </c>
      <c r="L144" s="30" t="s">
        <v>369</v>
      </c>
      <c r="M144" s="30" t="s">
        <v>369</v>
      </c>
      <c r="N144" s="30" t="s">
        <v>369</v>
      </c>
      <c r="O144" s="30" t="s">
        <v>369</v>
      </c>
      <c r="P144" s="30" t="s">
        <v>369</v>
      </c>
      <c r="Q144" s="30" t="s">
        <v>369</v>
      </c>
      <c r="R144" s="30" t="s">
        <v>369</v>
      </c>
      <c r="S144" s="30" t="s">
        <v>369</v>
      </c>
    </row>
    <row r="145" spans="6:19" ht="20.25" x14ac:dyDescent="0.35">
      <c r="F145" s="30" t="s">
        <v>371</v>
      </c>
      <c r="G145" s="30" t="s">
        <v>372</v>
      </c>
      <c r="H145" s="30"/>
      <c r="K145" s="30" t="s">
        <v>371</v>
      </c>
      <c r="L145" s="30" t="s">
        <v>371</v>
      </c>
      <c r="M145" s="30" t="s">
        <v>371</v>
      </c>
      <c r="N145" s="30" t="s">
        <v>371</v>
      </c>
      <c r="O145" s="30" t="s">
        <v>371</v>
      </c>
      <c r="P145" s="30" t="s">
        <v>371</v>
      </c>
      <c r="Q145" s="30" t="s">
        <v>371</v>
      </c>
      <c r="R145" s="30" t="s">
        <v>371</v>
      </c>
      <c r="S145" s="30" t="s">
        <v>371</v>
      </c>
    </row>
    <row r="146" spans="6:19" ht="20.25" x14ac:dyDescent="0.35">
      <c r="F146" s="30" t="s">
        <v>373</v>
      </c>
      <c r="G146" s="30" t="s">
        <v>374</v>
      </c>
      <c r="H146" s="30"/>
      <c r="K146" s="30" t="s">
        <v>373</v>
      </c>
      <c r="L146" s="30" t="s">
        <v>373</v>
      </c>
      <c r="M146" s="30" t="s">
        <v>373</v>
      </c>
      <c r="N146" s="30" t="s">
        <v>373</v>
      </c>
      <c r="O146" s="30" t="s">
        <v>373</v>
      </c>
      <c r="P146" s="30" t="s">
        <v>373</v>
      </c>
      <c r="Q146" s="30" t="s">
        <v>373</v>
      </c>
      <c r="R146" s="30" t="s">
        <v>373</v>
      </c>
      <c r="S146" s="30" t="s">
        <v>373</v>
      </c>
    </row>
    <row r="147" spans="6:19" ht="20.25" x14ac:dyDescent="0.35">
      <c r="F147" s="30" t="s">
        <v>375</v>
      </c>
      <c r="G147" s="30" t="s">
        <v>376</v>
      </c>
      <c r="H147" s="30"/>
      <c r="K147" s="30" t="s">
        <v>375</v>
      </c>
      <c r="L147" s="30" t="s">
        <v>375</v>
      </c>
      <c r="M147" s="30" t="s">
        <v>375</v>
      </c>
      <c r="N147" s="30" t="s">
        <v>375</v>
      </c>
      <c r="O147" s="30" t="s">
        <v>375</v>
      </c>
      <c r="P147" s="30" t="s">
        <v>375</v>
      </c>
      <c r="Q147" s="30" t="s">
        <v>375</v>
      </c>
      <c r="R147" s="30" t="s">
        <v>375</v>
      </c>
      <c r="S147" s="30" t="s">
        <v>375</v>
      </c>
    </row>
    <row r="148" spans="6:19" ht="20.25" x14ac:dyDescent="0.35">
      <c r="F148" s="30" t="s">
        <v>377</v>
      </c>
      <c r="G148" s="30" t="s">
        <v>378</v>
      </c>
      <c r="H148" s="30"/>
      <c r="K148" s="30" t="s">
        <v>377</v>
      </c>
      <c r="L148" s="30" t="s">
        <v>377</v>
      </c>
      <c r="M148" s="30" t="s">
        <v>377</v>
      </c>
      <c r="N148" s="30" t="s">
        <v>377</v>
      </c>
      <c r="O148" s="30" t="s">
        <v>377</v>
      </c>
      <c r="P148" s="30" t="s">
        <v>377</v>
      </c>
      <c r="Q148" s="30" t="s">
        <v>377</v>
      </c>
      <c r="R148" s="30" t="s">
        <v>377</v>
      </c>
      <c r="S148" s="30" t="s">
        <v>377</v>
      </c>
    </row>
    <row r="149" spans="6:19" ht="20.25" x14ac:dyDescent="0.35">
      <c r="F149" s="30" t="s">
        <v>379</v>
      </c>
      <c r="G149" s="30" t="s">
        <v>380</v>
      </c>
      <c r="H149" s="30"/>
      <c r="K149" s="30" t="s">
        <v>379</v>
      </c>
      <c r="L149" s="30" t="s">
        <v>379</v>
      </c>
      <c r="M149" s="30" t="s">
        <v>379</v>
      </c>
      <c r="N149" s="30" t="s">
        <v>379</v>
      </c>
      <c r="O149" s="30" t="s">
        <v>379</v>
      </c>
      <c r="P149" s="30" t="s">
        <v>379</v>
      </c>
      <c r="Q149" s="30" t="s">
        <v>379</v>
      </c>
      <c r="R149" s="30" t="s">
        <v>379</v>
      </c>
      <c r="S149" s="30" t="s">
        <v>379</v>
      </c>
    </row>
    <row r="150" spans="6:19" ht="20.25" x14ac:dyDescent="0.35">
      <c r="F150" s="30" t="s">
        <v>381</v>
      </c>
      <c r="G150" s="30" t="s">
        <v>382</v>
      </c>
      <c r="H150" s="30"/>
      <c r="K150" s="30" t="s">
        <v>381</v>
      </c>
      <c r="L150" s="30" t="s">
        <v>381</v>
      </c>
      <c r="M150" s="30" t="s">
        <v>381</v>
      </c>
      <c r="N150" s="30" t="s">
        <v>381</v>
      </c>
      <c r="O150" s="30" t="s">
        <v>381</v>
      </c>
      <c r="P150" s="30" t="s">
        <v>381</v>
      </c>
      <c r="Q150" s="30" t="s">
        <v>381</v>
      </c>
      <c r="R150" s="30" t="s">
        <v>381</v>
      </c>
      <c r="S150" s="30" t="s">
        <v>381</v>
      </c>
    </row>
    <row r="151" spans="6:19" ht="20.25" x14ac:dyDescent="0.35">
      <c r="F151" s="30" t="s">
        <v>383</v>
      </c>
      <c r="G151" s="30" t="s">
        <v>384</v>
      </c>
      <c r="H151" s="30"/>
      <c r="K151" s="30" t="s">
        <v>383</v>
      </c>
      <c r="L151" s="30" t="s">
        <v>383</v>
      </c>
      <c r="M151" s="30" t="s">
        <v>383</v>
      </c>
      <c r="N151" s="30" t="s">
        <v>383</v>
      </c>
      <c r="O151" s="30" t="s">
        <v>383</v>
      </c>
      <c r="P151" s="30" t="s">
        <v>383</v>
      </c>
      <c r="Q151" s="30" t="s">
        <v>383</v>
      </c>
      <c r="R151" s="30" t="s">
        <v>383</v>
      </c>
      <c r="S151" s="30" t="s">
        <v>383</v>
      </c>
    </row>
    <row r="152" spans="6:19" ht="20.25" x14ac:dyDescent="0.35">
      <c r="F152" s="30" t="s">
        <v>385</v>
      </c>
      <c r="G152" s="30" t="s">
        <v>386</v>
      </c>
      <c r="H152" s="30"/>
      <c r="K152" s="30" t="s">
        <v>385</v>
      </c>
      <c r="L152" s="30" t="s">
        <v>385</v>
      </c>
      <c r="M152" s="30" t="s">
        <v>385</v>
      </c>
      <c r="N152" s="30" t="s">
        <v>385</v>
      </c>
      <c r="O152" s="30" t="s">
        <v>385</v>
      </c>
      <c r="P152" s="30" t="s">
        <v>385</v>
      </c>
      <c r="Q152" s="30" t="s">
        <v>385</v>
      </c>
      <c r="R152" s="30" t="s">
        <v>385</v>
      </c>
      <c r="S152" s="30" t="s">
        <v>385</v>
      </c>
    </row>
    <row r="153" spans="6:19" ht="20.25" x14ac:dyDescent="0.35">
      <c r="F153" s="30" t="s">
        <v>387</v>
      </c>
      <c r="G153" s="30" t="s">
        <v>388</v>
      </c>
      <c r="H153" s="30"/>
      <c r="K153" s="30" t="s">
        <v>387</v>
      </c>
      <c r="L153" s="30" t="s">
        <v>387</v>
      </c>
      <c r="M153" s="30" t="s">
        <v>387</v>
      </c>
      <c r="N153" s="30" t="s">
        <v>387</v>
      </c>
      <c r="O153" s="30" t="s">
        <v>387</v>
      </c>
      <c r="P153" s="30" t="s">
        <v>387</v>
      </c>
      <c r="Q153" s="30" t="s">
        <v>387</v>
      </c>
      <c r="R153" s="30" t="s">
        <v>387</v>
      </c>
      <c r="S153" s="30" t="s">
        <v>387</v>
      </c>
    </row>
    <row r="154" spans="6:19" ht="20.25" x14ac:dyDescent="0.35">
      <c r="F154" s="30" t="s">
        <v>389</v>
      </c>
      <c r="G154" s="30" t="s">
        <v>390</v>
      </c>
      <c r="H154" s="30"/>
      <c r="K154" s="30" t="s">
        <v>389</v>
      </c>
      <c r="L154" s="30" t="s">
        <v>389</v>
      </c>
      <c r="M154" s="30" t="s">
        <v>389</v>
      </c>
      <c r="N154" s="30" t="s">
        <v>389</v>
      </c>
      <c r="O154" s="30" t="s">
        <v>389</v>
      </c>
      <c r="P154" s="30" t="s">
        <v>389</v>
      </c>
      <c r="Q154" s="30" t="s">
        <v>389</v>
      </c>
      <c r="R154" s="30" t="s">
        <v>389</v>
      </c>
      <c r="S154" s="30" t="s">
        <v>389</v>
      </c>
    </row>
    <row r="155" spans="6:19" ht="20.25" x14ac:dyDescent="0.35">
      <c r="F155" s="30" t="s">
        <v>391</v>
      </c>
      <c r="G155" s="30" t="s">
        <v>392</v>
      </c>
      <c r="H155" s="30"/>
      <c r="K155" s="30" t="s">
        <v>391</v>
      </c>
      <c r="L155" s="30" t="s">
        <v>391</v>
      </c>
      <c r="M155" s="30" t="s">
        <v>391</v>
      </c>
      <c r="N155" s="30" t="s">
        <v>391</v>
      </c>
      <c r="O155" s="30" t="s">
        <v>391</v>
      </c>
      <c r="P155" s="30" t="s">
        <v>391</v>
      </c>
      <c r="Q155" s="30" t="s">
        <v>391</v>
      </c>
      <c r="R155" s="30" t="s">
        <v>391</v>
      </c>
      <c r="S155" s="30" t="s">
        <v>391</v>
      </c>
    </row>
    <row r="156" spans="6:19" ht="20.25" x14ac:dyDescent="0.35">
      <c r="F156" s="30" t="s">
        <v>393</v>
      </c>
      <c r="G156" s="30" t="s">
        <v>394</v>
      </c>
      <c r="H156" s="30"/>
      <c r="K156" s="30" t="s">
        <v>393</v>
      </c>
      <c r="L156" s="30" t="s">
        <v>393</v>
      </c>
      <c r="M156" s="30" t="s">
        <v>393</v>
      </c>
      <c r="N156" s="30" t="s">
        <v>393</v>
      </c>
      <c r="O156" s="30" t="s">
        <v>393</v>
      </c>
      <c r="P156" s="30" t="s">
        <v>393</v>
      </c>
      <c r="Q156" s="30" t="s">
        <v>393</v>
      </c>
      <c r="R156" s="30" t="s">
        <v>393</v>
      </c>
      <c r="S156" s="30" t="s">
        <v>393</v>
      </c>
    </row>
    <row r="157" spans="6:19" ht="20.25" x14ac:dyDescent="0.35">
      <c r="F157" s="30" t="s">
        <v>395</v>
      </c>
      <c r="G157" s="30" t="s">
        <v>396</v>
      </c>
      <c r="H157" s="30"/>
      <c r="K157" s="30" t="s">
        <v>395</v>
      </c>
      <c r="L157" s="30" t="s">
        <v>395</v>
      </c>
      <c r="M157" s="30" t="s">
        <v>395</v>
      </c>
      <c r="N157" s="30" t="s">
        <v>395</v>
      </c>
      <c r="O157" s="30" t="s">
        <v>395</v>
      </c>
      <c r="P157" s="30" t="s">
        <v>395</v>
      </c>
      <c r="Q157" s="30" t="s">
        <v>395</v>
      </c>
      <c r="R157" s="30" t="s">
        <v>395</v>
      </c>
      <c r="S157" s="30" t="s">
        <v>395</v>
      </c>
    </row>
    <row r="158" spans="6:19" ht="20.25" x14ac:dyDescent="0.35">
      <c r="F158" s="30" t="s">
        <v>397</v>
      </c>
      <c r="G158" s="30" t="s">
        <v>398</v>
      </c>
      <c r="H158" s="30"/>
      <c r="K158" s="30" t="s">
        <v>397</v>
      </c>
      <c r="L158" s="30" t="s">
        <v>397</v>
      </c>
      <c r="M158" s="30" t="s">
        <v>397</v>
      </c>
      <c r="N158" s="30" t="s">
        <v>397</v>
      </c>
      <c r="O158" s="30" t="s">
        <v>397</v>
      </c>
      <c r="P158" s="30" t="s">
        <v>397</v>
      </c>
      <c r="Q158" s="30" t="s">
        <v>397</v>
      </c>
      <c r="R158" s="30" t="s">
        <v>397</v>
      </c>
      <c r="S158" s="30" t="s">
        <v>397</v>
      </c>
    </row>
    <row r="159" spans="6:19" ht="20.25" x14ac:dyDescent="0.35">
      <c r="F159" s="30" t="s">
        <v>399</v>
      </c>
      <c r="G159" s="30" t="s">
        <v>400</v>
      </c>
      <c r="H159" s="30"/>
      <c r="K159" s="30" t="s">
        <v>399</v>
      </c>
      <c r="L159" s="30" t="s">
        <v>399</v>
      </c>
      <c r="M159" s="30" t="s">
        <v>399</v>
      </c>
      <c r="N159" s="30" t="s">
        <v>399</v>
      </c>
      <c r="O159" s="30" t="s">
        <v>399</v>
      </c>
      <c r="P159" s="30" t="s">
        <v>399</v>
      </c>
      <c r="Q159" s="30" t="s">
        <v>399</v>
      </c>
      <c r="R159" s="30" t="s">
        <v>399</v>
      </c>
      <c r="S159" s="30" t="s">
        <v>399</v>
      </c>
    </row>
    <row r="160" spans="6:19" ht="20.25" x14ac:dyDescent="0.35">
      <c r="F160" s="30" t="s">
        <v>401</v>
      </c>
      <c r="G160" s="30" t="s">
        <v>402</v>
      </c>
      <c r="H160" s="30"/>
      <c r="K160" s="30" t="s">
        <v>401</v>
      </c>
      <c r="L160" s="30" t="s">
        <v>401</v>
      </c>
      <c r="M160" s="30" t="s">
        <v>401</v>
      </c>
      <c r="N160" s="30" t="s">
        <v>401</v>
      </c>
      <c r="O160" s="30" t="s">
        <v>401</v>
      </c>
      <c r="P160" s="30" t="s">
        <v>401</v>
      </c>
      <c r="Q160" s="30" t="s">
        <v>401</v>
      </c>
      <c r="R160" s="30" t="s">
        <v>401</v>
      </c>
      <c r="S160" s="30" t="s">
        <v>401</v>
      </c>
    </row>
    <row r="161" spans="6:19" ht="20.25" x14ac:dyDescent="0.35">
      <c r="F161" s="30" t="s">
        <v>403</v>
      </c>
      <c r="G161" s="30" t="s">
        <v>404</v>
      </c>
      <c r="H161" s="30"/>
      <c r="K161" s="30" t="s">
        <v>403</v>
      </c>
      <c r="L161" s="30" t="s">
        <v>403</v>
      </c>
      <c r="M161" s="30" t="s">
        <v>403</v>
      </c>
      <c r="N161" s="30" t="s">
        <v>403</v>
      </c>
      <c r="O161" s="30" t="s">
        <v>403</v>
      </c>
      <c r="P161" s="30" t="s">
        <v>403</v>
      </c>
      <c r="Q161" s="30" t="s">
        <v>403</v>
      </c>
      <c r="R161" s="30" t="s">
        <v>403</v>
      </c>
      <c r="S161" s="30" t="s">
        <v>403</v>
      </c>
    </row>
    <row r="162" spans="6:19" ht="20.25" x14ac:dyDescent="0.35">
      <c r="F162" s="30" t="s">
        <v>405</v>
      </c>
      <c r="G162" s="30" t="s">
        <v>406</v>
      </c>
      <c r="H162" s="30"/>
      <c r="K162" s="30" t="s">
        <v>405</v>
      </c>
      <c r="L162" s="30" t="s">
        <v>405</v>
      </c>
      <c r="M162" s="30" t="s">
        <v>405</v>
      </c>
      <c r="N162" s="30" t="s">
        <v>405</v>
      </c>
      <c r="O162" s="30" t="s">
        <v>405</v>
      </c>
      <c r="P162" s="30" t="s">
        <v>405</v>
      </c>
      <c r="Q162" s="30" t="s">
        <v>405</v>
      </c>
      <c r="R162" s="30" t="s">
        <v>405</v>
      </c>
      <c r="S162" s="30" t="s">
        <v>405</v>
      </c>
    </row>
    <row r="163" spans="6:19" ht="20.25" x14ac:dyDescent="0.35">
      <c r="F163" s="30" t="s">
        <v>407</v>
      </c>
      <c r="G163" s="30" t="s">
        <v>408</v>
      </c>
      <c r="H163" s="30"/>
      <c r="K163" s="30" t="s">
        <v>407</v>
      </c>
      <c r="L163" s="30" t="s">
        <v>407</v>
      </c>
      <c r="M163" s="30" t="s">
        <v>407</v>
      </c>
      <c r="N163" s="30" t="s">
        <v>407</v>
      </c>
      <c r="O163" s="30" t="s">
        <v>407</v>
      </c>
      <c r="P163" s="30" t="s">
        <v>407</v>
      </c>
      <c r="Q163" s="30" t="s">
        <v>407</v>
      </c>
      <c r="R163" s="30" t="s">
        <v>407</v>
      </c>
      <c r="S163" s="30" t="s">
        <v>407</v>
      </c>
    </row>
    <row r="164" spans="6:19" ht="20.25" x14ac:dyDescent="0.35">
      <c r="F164" s="30" t="s">
        <v>409</v>
      </c>
      <c r="G164" s="30" t="s">
        <v>410</v>
      </c>
      <c r="H164" s="30"/>
      <c r="K164" s="30" t="s">
        <v>409</v>
      </c>
      <c r="L164" s="30" t="s">
        <v>409</v>
      </c>
      <c r="M164" s="30" t="s">
        <v>409</v>
      </c>
      <c r="N164" s="30" t="s">
        <v>409</v>
      </c>
      <c r="O164" s="30" t="s">
        <v>409</v>
      </c>
      <c r="P164" s="30" t="s">
        <v>409</v>
      </c>
      <c r="Q164" s="30" t="s">
        <v>409</v>
      </c>
      <c r="R164" s="30" t="s">
        <v>409</v>
      </c>
      <c r="S164" s="30" t="s">
        <v>409</v>
      </c>
    </row>
    <row r="165" spans="6:19" ht="20.25" x14ac:dyDescent="0.35">
      <c r="F165" s="30" t="s">
        <v>411</v>
      </c>
      <c r="G165" s="30" t="s">
        <v>412</v>
      </c>
      <c r="H165" s="30"/>
      <c r="K165" s="30" t="s">
        <v>411</v>
      </c>
      <c r="L165" s="30" t="s">
        <v>411</v>
      </c>
      <c r="M165" s="30" t="s">
        <v>411</v>
      </c>
      <c r="N165" s="30" t="s">
        <v>411</v>
      </c>
      <c r="O165" s="30" t="s">
        <v>411</v>
      </c>
      <c r="P165" s="30" t="s">
        <v>411</v>
      </c>
      <c r="Q165" s="30" t="s">
        <v>411</v>
      </c>
      <c r="R165" s="30" t="s">
        <v>411</v>
      </c>
      <c r="S165" s="30" t="s">
        <v>411</v>
      </c>
    </row>
    <row r="166" spans="6:19" ht="20.25" x14ac:dyDescent="0.35">
      <c r="F166" s="30" t="s">
        <v>413</v>
      </c>
      <c r="G166" s="30" t="s">
        <v>414</v>
      </c>
      <c r="H166" s="30"/>
      <c r="K166" s="30" t="s">
        <v>413</v>
      </c>
      <c r="L166" s="30" t="s">
        <v>413</v>
      </c>
      <c r="M166" s="30" t="s">
        <v>413</v>
      </c>
      <c r="N166" s="30" t="s">
        <v>413</v>
      </c>
      <c r="O166" s="30" t="s">
        <v>413</v>
      </c>
      <c r="P166" s="30" t="s">
        <v>413</v>
      </c>
      <c r="Q166" s="30" t="s">
        <v>413</v>
      </c>
      <c r="R166" s="30" t="s">
        <v>413</v>
      </c>
      <c r="S166" s="30" t="s">
        <v>413</v>
      </c>
    </row>
    <row r="167" spans="6:19" ht="20.25" x14ac:dyDescent="0.35">
      <c r="F167" s="30" t="s">
        <v>415</v>
      </c>
      <c r="G167" s="30" t="s">
        <v>416</v>
      </c>
      <c r="H167" s="30"/>
      <c r="K167" s="30" t="s">
        <v>415</v>
      </c>
      <c r="L167" s="30" t="s">
        <v>415</v>
      </c>
      <c r="M167" s="30" t="s">
        <v>415</v>
      </c>
      <c r="N167" s="30" t="s">
        <v>415</v>
      </c>
      <c r="O167" s="30" t="s">
        <v>415</v>
      </c>
      <c r="P167" s="30" t="s">
        <v>415</v>
      </c>
      <c r="Q167" s="30" t="s">
        <v>415</v>
      </c>
      <c r="R167" s="30" t="s">
        <v>415</v>
      </c>
      <c r="S167" s="30" t="s">
        <v>415</v>
      </c>
    </row>
    <row r="168" spans="6:19" ht="20.25" x14ac:dyDescent="0.35">
      <c r="F168" s="30" t="s">
        <v>417</v>
      </c>
      <c r="G168" s="30" t="s">
        <v>418</v>
      </c>
      <c r="H168" s="30"/>
      <c r="K168" s="30" t="s">
        <v>417</v>
      </c>
      <c r="L168" s="30" t="s">
        <v>417</v>
      </c>
      <c r="M168" s="30" t="s">
        <v>417</v>
      </c>
      <c r="N168" s="30" t="s">
        <v>417</v>
      </c>
      <c r="O168" s="30" t="s">
        <v>417</v>
      </c>
      <c r="P168" s="30" t="s">
        <v>417</v>
      </c>
      <c r="Q168" s="30" t="s">
        <v>417</v>
      </c>
      <c r="R168" s="30" t="s">
        <v>417</v>
      </c>
      <c r="S168" s="30" t="s">
        <v>417</v>
      </c>
    </row>
    <row r="169" spans="6:19" ht="20.25" x14ac:dyDescent="0.35">
      <c r="F169" s="30" t="s">
        <v>419</v>
      </c>
      <c r="G169" s="30" t="s">
        <v>420</v>
      </c>
      <c r="H169" s="30"/>
      <c r="K169" s="30" t="s">
        <v>419</v>
      </c>
      <c r="L169" s="30" t="s">
        <v>419</v>
      </c>
      <c r="M169" s="30" t="s">
        <v>419</v>
      </c>
      <c r="N169" s="30" t="s">
        <v>419</v>
      </c>
      <c r="O169" s="30" t="s">
        <v>419</v>
      </c>
      <c r="P169" s="30" t="s">
        <v>419</v>
      </c>
      <c r="Q169" s="30" t="s">
        <v>419</v>
      </c>
      <c r="R169" s="30" t="s">
        <v>419</v>
      </c>
      <c r="S169" s="30" t="s">
        <v>419</v>
      </c>
    </row>
    <row r="170" spans="6:19" ht="20.25" x14ac:dyDescent="0.35">
      <c r="F170" s="30" t="s">
        <v>421</v>
      </c>
      <c r="G170" s="30" t="s">
        <v>422</v>
      </c>
      <c r="H170" s="30"/>
      <c r="K170" s="30" t="s">
        <v>421</v>
      </c>
      <c r="L170" s="30" t="s">
        <v>421</v>
      </c>
      <c r="M170" s="30" t="s">
        <v>421</v>
      </c>
      <c r="N170" s="30" t="s">
        <v>421</v>
      </c>
      <c r="O170" s="30" t="s">
        <v>421</v>
      </c>
      <c r="P170" s="30" t="s">
        <v>421</v>
      </c>
      <c r="Q170" s="30" t="s">
        <v>421</v>
      </c>
      <c r="R170" s="30" t="s">
        <v>421</v>
      </c>
      <c r="S170" s="30" t="s">
        <v>421</v>
      </c>
    </row>
    <row r="171" spans="6:19" ht="20.25" x14ac:dyDescent="0.35">
      <c r="F171" s="30" t="s">
        <v>423</v>
      </c>
      <c r="G171" s="30" t="s">
        <v>424</v>
      </c>
      <c r="H171" s="30"/>
      <c r="K171" s="30" t="s">
        <v>423</v>
      </c>
      <c r="L171" s="30" t="s">
        <v>423</v>
      </c>
      <c r="M171" s="30" t="s">
        <v>423</v>
      </c>
      <c r="N171" s="30" t="s">
        <v>423</v>
      </c>
      <c r="O171" s="30" t="s">
        <v>423</v>
      </c>
      <c r="P171" s="30" t="s">
        <v>423</v>
      </c>
      <c r="Q171" s="30" t="s">
        <v>423</v>
      </c>
      <c r="R171" s="30" t="s">
        <v>423</v>
      </c>
      <c r="S171" s="30" t="s">
        <v>423</v>
      </c>
    </row>
    <row r="172" spans="6:19" ht="20.25" x14ac:dyDescent="0.35">
      <c r="F172" s="30" t="s">
        <v>425</v>
      </c>
      <c r="G172" s="30" t="s">
        <v>426</v>
      </c>
      <c r="H172" s="30"/>
      <c r="K172" s="30" t="s">
        <v>425</v>
      </c>
      <c r="L172" s="30" t="s">
        <v>425</v>
      </c>
      <c r="M172" s="30" t="s">
        <v>425</v>
      </c>
      <c r="N172" s="30" t="s">
        <v>425</v>
      </c>
      <c r="O172" s="30" t="s">
        <v>425</v>
      </c>
      <c r="P172" s="30" t="s">
        <v>425</v>
      </c>
      <c r="Q172" s="30" t="s">
        <v>425</v>
      </c>
      <c r="R172" s="30" t="s">
        <v>425</v>
      </c>
      <c r="S172" s="30" t="s">
        <v>425</v>
      </c>
    </row>
    <row r="173" spans="6:19" ht="20.25" x14ac:dyDescent="0.35">
      <c r="F173" s="30" t="s">
        <v>427</v>
      </c>
      <c r="G173" s="30" t="s">
        <v>428</v>
      </c>
      <c r="H173" s="30"/>
      <c r="K173" s="30" t="s">
        <v>427</v>
      </c>
      <c r="L173" s="30" t="s">
        <v>427</v>
      </c>
      <c r="M173" s="30" t="s">
        <v>427</v>
      </c>
      <c r="N173" s="30" t="s">
        <v>427</v>
      </c>
      <c r="O173" s="30" t="s">
        <v>427</v>
      </c>
      <c r="P173" s="30" t="s">
        <v>427</v>
      </c>
      <c r="Q173" s="30" t="s">
        <v>427</v>
      </c>
      <c r="R173" s="30" t="s">
        <v>427</v>
      </c>
      <c r="S173" s="30" t="s">
        <v>427</v>
      </c>
    </row>
    <row r="174" spans="6:19" ht="20.25" x14ac:dyDescent="0.35">
      <c r="F174" s="30" t="s">
        <v>429</v>
      </c>
      <c r="G174" s="30" t="s">
        <v>430</v>
      </c>
      <c r="H174" s="30"/>
      <c r="K174" s="30" t="s">
        <v>429</v>
      </c>
      <c r="L174" s="30" t="s">
        <v>429</v>
      </c>
      <c r="M174" s="30" t="s">
        <v>429</v>
      </c>
      <c r="N174" s="30" t="s">
        <v>429</v>
      </c>
      <c r="O174" s="30" t="s">
        <v>429</v>
      </c>
      <c r="P174" s="30" t="s">
        <v>429</v>
      </c>
      <c r="Q174" s="30" t="s">
        <v>429</v>
      </c>
      <c r="R174" s="30" t="s">
        <v>429</v>
      </c>
      <c r="S174" s="30" t="s">
        <v>429</v>
      </c>
    </row>
    <row r="175" spans="6:19" ht="20.25" x14ac:dyDescent="0.35">
      <c r="F175" s="30" t="s">
        <v>431</v>
      </c>
      <c r="G175" s="30" t="s">
        <v>432</v>
      </c>
      <c r="H175" s="30"/>
      <c r="K175" s="30" t="s">
        <v>431</v>
      </c>
      <c r="L175" s="30" t="s">
        <v>431</v>
      </c>
      <c r="M175" s="30" t="s">
        <v>431</v>
      </c>
      <c r="N175" s="30" t="s">
        <v>431</v>
      </c>
      <c r="O175" s="30" t="s">
        <v>431</v>
      </c>
      <c r="P175" s="30" t="s">
        <v>431</v>
      </c>
      <c r="Q175" s="30" t="s">
        <v>431</v>
      </c>
      <c r="R175" s="30" t="s">
        <v>431</v>
      </c>
      <c r="S175" s="30" t="s">
        <v>431</v>
      </c>
    </row>
    <row r="176" spans="6:19" ht="20.25" x14ac:dyDescent="0.35">
      <c r="F176" s="30" t="s">
        <v>433</v>
      </c>
      <c r="G176" s="30" t="s">
        <v>434</v>
      </c>
      <c r="H176" s="30"/>
      <c r="K176" s="30" t="s">
        <v>433</v>
      </c>
      <c r="L176" s="30" t="s">
        <v>433</v>
      </c>
      <c r="M176" s="30" t="s">
        <v>433</v>
      </c>
      <c r="N176" s="30" t="s">
        <v>433</v>
      </c>
      <c r="O176" s="30" t="s">
        <v>433</v>
      </c>
      <c r="P176" s="30" t="s">
        <v>433</v>
      </c>
      <c r="Q176" s="30" t="s">
        <v>433</v>
      </c>
      <c r="R176" s="30" t="s">
        <v>433</v>
      </c>
      <c r="S176" s="30" t="s">
        <v>433</v>
      </c>
    </row>
    <row r="177" spans="6:19" ht="20.25" x14ac:dyDescent="0.35">
      <c r="F177" s="30" t="s">
        <v>435</v>
      </c>
      <c r="G177" s="30" t="s">
        <v>436</v>
      </c>
      <c r="H177" s="30"/>
      <c r="K177" s="30" t="s">
        <v>435</v>
      </c>
      <c r="L177" s="30" t="s">
        <v>435</v>
      </c>
      <c r="M177" s="30" t="s">
        <v>435</v>
      </c>
      <c r="N177" s="30" t="s">
        <v>435</v>
      </c>
      <c r="O177" s="30" t="s">
        <v>435</v>
      </c>
      <c r="P177" s="30" t="s">
        <v>435</v>
      </c>
      <c r="Q177" s="30" t="s">
        <v>435</v>
      </c>
      <c r="R177" s="30" t="s">
        <v>435</v>
      </c>
      <c r="S177" s="30" t="s">
        <v>435</v>
      </c>
    </row>
    <row r="178" spans="6:19" ht="20.25" x14ac:dyDescent="0.35">
      <c r="F178" s="30" t="s">
        <v>437</v>
      </c>
      <c r="G178" s="30" t="s">
        <v>438</v>
      </c>
      <c r="H178" s="30"/>
      <c r="K178" s="30" t="s">
        <v>437</v>
      </c>
      <c r="L178" s="30" t="s">
        <v>437</v>
      </c>
      <c r="M178" s="30" t="s">
        <v>437</v>
      </c>
      <c r="N178" s="30" t="s">
        <v>437</v>
      </c>
      <c r="O178" s="30" t="s">
        <v>437</v>
      </c>
      <c r="P178" s="30" t="s">
        <v>437</v>
      </c>
      <c r="Q178" s="30" t="s">
        <v>437</v>
      </c>
      <c r="R178" s="30" t="s">
        <v>437</v>
      </c>
      <c r="S178" s="30" t="s">
        <v>437</v>
      </c>
    </row>
    <row r="179" spans="6:19" ht="20.25" x14ac:dyDescent="0.35">
      <c r="F179" s="30" t="s">
        <v>439</v>
      </c>
      <c r="G179" s="30" t="s">
        <v>440</v>
      </c>
      <c r="H179" s="30"/>
      <c r="K179" s="30" t="s">
        <v>439</v>
      </c>
      <c r="L179" s="30" t="s">
        <v>439</v>
      </c>
      <c r="M179" s="30" t="s">
        <v>439</v>
      </c>
      <c r="N179" s="30" t="s">
        <v>439</v>
      </c>
      <c r="O179" s="30" t="s">
        <v>439</v>
      </c>
      <c r="P179" s="30" t="s">
        <v>439</v>
      </c>
      <c r="Q179" s="30" t="s">
        <v>439</v>
      </c>
      <c r="R179" s="30" t="s">
        <v>439</v>
      </c>
      <c r="S179" s="30" t="s">
        <v>439</v>
      </c>
    </row>
  </sheetData>
  <mergeCells count="2">
    <mergeCell ref="C1:D1"/>
    <mergeCell ref="F1:G1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zoomScaleNormal="100" workbookViewId="0">
      <pane ySplit="9" topLeftCell="A10" activePane="bottomLeft" state="frozen"/>
      <selection pane="bottomLeft" activeCell="E14" sqref="E14"/>
    </sheetView>
  </sheetViews>
  <sheetFormatPr defaultRowHeight="20.25" x14ac:dyDescent="0.4"/>
  <cols>
    <col min="1" max="1" width="19.5" style="27" customWidth="1"/>
    <col min="2" max="2" width="13.5" style="27" customWidth="1"/>
    <col min="3" max="3" width="17.625" style="27" customWidth="1"/>
    <col min="4" max="4" width="13.25" style="27" customWidth="1"/>
    <col min="5" max="6" width="13.875" style="27" bestFit="1" customWidth="1"/>
    <col min="7" max="7" width="14.5" style="27" bestFit="1" customWidth="1"/>
    <col min="8" max="18" width="13.875" style="27" bestFit="1" customWidth="1"/>
    <col min="19" max="19" width="35.375" style="27" customWidth="1"/>
    <col min="20" max="16384" width="9" style="27"/>
  </cols>
  <sheetData>
    <row r="1" spans="1:19" ht="21" x14ac:dyDescent="0.45">
      <c r="A1" s="28" t="s">
        <v>64</v>
      </c>
    </row>
    <row r="2" spans="1:19" ht="21" x14ac:dyDescent="0.4">
      <c r="A2" s="29" t="s">
        <v>65</v>
      </c>
      <c r="B2" s="30" t="str">
        <f>IF(ISBLANK(ผู้ส่งข้อมูล!C2),"",ผู้ส่งข้อมูล!C2)</f>
        <v>A99</v>
      </c>
    </row>
    <row r="3" spans="1:19" ht="21" x14ac:dyDescent="0.4">
      <c r="A3" s="29" t="s">
        <v>66</v>
      </c>
      <c r="B3" s="30" t="str">
        <f>IF(ISBLANK(ผู้ส่งข้อมูล!C3),"",ผู้ส่งข้อมูล!C3)</f>
        <v>324001: เลขประจำตัวประชาชน</v>
      </c>
    </row>
    <row r="4" spans="1:19" ht="21" x14ac:dyDescent="0.4">
      <c r="A4" s="29" t="s">
        <v>57</v>
      </c>
      <c r="B4" s="30" t="str">
        <f>IF(ISBLANK(ผู้ส่งข้อมูล!C4),"",ผู้ส่งข้อมูล!C4)</f>
        <v>ชื่อผู้รายงาน</v>
      </c>
    </row>
    <row r="5" spans="1:19" ht="21" x14ac:dyDescent="0.4">
      <c r="A5" s="29" t="s">
        <v>67</v>
      </c>
      <c r="B5" s="31">
        <f>IF(ISBLANK(ผู้ส่งข้อมูล!C5),"",ผู้ส่งข้อมูล!C5)</f>
        <v>43616</v>
      </c>
    </row>
    <row r="7" spans="1:19" s="44" customFormat="1" ht="23.25" customHeight="1" x14ac:dyDescent="0.4">
      <c r="A7" s="90" t="s">
        <v>0</v>
      </c>
      <c r="B7" s="91" t="s">
        <v>28</v>
      </c>
      <c r="C7" s="90" t="s">
        <v>29</v>
      </c>
      <c r="D7" s="90" t="s">
        <v>1</v>
      </c>
      <c r="E7" s="94" t="s">
        <v>2</v>
      </c>
      <c r="F7" s="94"/>
      <c r="G7" s="94"/>
      <c r="H7" s="94"/>
      <c r="I7" s="89" t="s">
        <v>3</v>
      </c>
      <c r="J7" s="89"/>
      <c r="K7" s="89"/>
      <c r="L7" s="89"/>
      <c r="M7" s="82" t="s">
        <v>31</v>
      </c>
      <c r="N7" s="82"/>
      <c r="O7" s="83" t="s">
        <v>4</v>
      </c>
      <c r="P7" s="83" t="s">
        <v>5</v>
      </c>
      <c r="Q7" s="85" t="s">
        <v>6</v>
      </c>
      <c r="R7" s="85"/>
      <c r="S7" s="86" t="s">
        <v>21</v>
      </c>
    </row>
    <row r="8" spans="1:19" s="44" customFormat="1" ht="23.25" customHeight="1" x14ac:dyDescent="0.4">
      <c r="A8" s="90"/>
      <c r="B8" s="92"/>
      <c r="C8" s="90"/>
      <c r="D8" s="90"/>
      <c r="E8" s="94"/>
      <c r="F8" s="94"/>
      <c r="G8" s="94"/>
      <c r="H8" s="94"/>
      <c r="I8" s="89"/>
      <c r="J8" s="89"/>
      <c r="K8" s="89"/>
      <c r="L8" s="89"/>
      <c r="M8" s="46" t="s">
        <v>7</v>
      </c>
      <c r="N8" s="46" t="s">
        <v>8</v>
      </c>
      <c r="O8" s="84"/>
      <c r="P8" s="84"/>
      <c r="Q8" s="47" t="s">
        <v>9</v>
      </c>
      <c r="R8" s="47" t="s">
        <v>10</v>
      </c>
      <c r="S8" s="87"/>
    </row>
    <row r="9" spans="1:19" s="45" customFormat="1" ht="58.5" customHeight="1" x14ac:dyDescent="0.4">
      <c r="A9" s="90"/>
      <c r="B9" s="93"/>
      <c r="C9" s="90"/>
      <c r="D9" s="90"/>
      <c r="E9" s="48" t="s">
        <v>27</v>
      </c>
      <c r="F9" s="48" t="s">
        <v>11</v>
      </c>
      <c r="G9" s="49" t="s">
        <v>22</v>
      </c>
      <c r="H9" s="48" t="s">
        <v>14</v>
      </c>
      <c r="I9" s="50" t="s">
        <v>27</v>
      </c>
      <c r="J9" s="50" t="s">
        <v>11</v>
      </c>
      <c r="K9" s="51" t="s">
        <v>22</v>
      </c>
      <c r="L9" s="50" t="s">
        <v>14</v>
      </c>
      <c r="M9" s="52" t="s">
        <v>14</v>
      </c>
      <c r="N9" s="52" t="s">
        <v>14</v>
      </c>
      <c r="O9" s="53" t="s">
        <v>14</v>
      </c>
      <c r="P9" s="53" t="s">
        <v>14</v>
      </c>
      <c r="Q9" s="54" t="s">
        <v>14</v>
      </c>
      <c r="R9" s="54" t="s">
        <v>14</v>
      </c>
      <c r="S9" s="88"/>
    </row>
    <row r="10" spans="1:19" s="72" customFormat="1" x14ac:dyDescent="0.4">
      <c r="A10" s="69"/>
      <c r="B10" s="70"/>
      <c r="C10" s="70"/>
      <c r="D10" s="69"/>
      <c r="E10" s="70"/>
      <c r="F10" s="70"/>
      <c r="G10" s="71"/>
      <c r="H10" s="71"/>
      <c r="I10" s="70"/>
      <c r="J10" s="70"/>
      <c r="K10" s="71"/>
      <c r="L10" s="71"/>
      <c r="M10" s="71"/>
      <c r="N10" s="71"/>
      <c r="O10" s="71"/>
      <c r="P10" s="71"/>
      <c r="Q10" s="71"/>
      <c r="R10" s="71"/>
      <c r="S10" s="70"/>
    </row>
    <row r="11" spans="1:19" s="72" customFormat="1" x14ac:dyDescent="0.4">
      <c r="A11" s="69"/>
      <c r="B11" s="70"/>
      <c r="C11" s="70"/>
      <c r="D11" s="69"/>
      <c r="E11" s="70"/>
      <c r="F11" s="70"/>
      <c r="G11" s="71"/>
      <c r="H11" s="71"/>
      <c r="I11" s="70"/>
      <c r="J11" s="70"/>
      <c r="K11" s="71"/>
      <c r="L11" s="71"/>
      <c r="M11" s="71"/>
      <c r="N11" s="71"/>
      <c r="O11" s="71"/>
      <c r="P11" s="71"/>
      <c r="Q11" s="71"/>
      <c r="R11" s="71"/>
      <c r="S11" s="70"/>
    </row>
    <row r="12" spans="1:19" s="72" customFormat="1" x14ac:dyDescent="0.4">
      <c r="A12" s="69"/>
      <c r="B12" s="70"/>
      <c r="C12" s="70"/>
      <c r="D12" s="69"/>
      <c r="E12" s="70"/>
      <c r="F12" s="70"/>
      <c r="G12" s="71"/>
      <c r="H12" s="71"/>
      <c r="I12" s="70"/>
      <c r="J12" s="70"/>
      <c r="K12" s="71"/>
      <c r="L12" s="71"/>
      <c r="M12" s="71"/>
      <c r="N12" s="71"/>
      <c r="O12" s="71"/>
      <c r="P12" s="71"/>
      <c r="Q12" s="71"/>
      <c r="R12" s="71"/>
      <c r="S12" s="70"/>
    </row>
    <row r="13" spans="1:19" s="72" customFormat="1" x14ac:dyDescent="0.4">
      <c r="A13" s="69"/>
      <c r="B13" s="70"/>
      <c r="C13" s="70"/>
      <c r="D13" s="69"/>
      <c r="E13" s="70"/>
      <c r="F13" s="70"/>
      <c r="G13" s="71"/>
      <c r="H13" s="71"/>
      <c r="I13" s="70"/>
      <c r="J13" s="70"/>
      <c r="K13" s="71"/>
      <c r="L13" s="71"/>
      <c r="M13" s="71"/>
      <c r="N13" s="71"/>
      <c r="O13" s="71"/>
      <c r="P13" s="71"/>
      <c r="Q13" s="71"/>
      <c r="R13" s="71"/>
      <c r="S13" s="70"/>
    </row>
    <row r="14" spans="1:19" s="72" customFormat="1" x14ac:dyDescent="0.4">
      <c r="A14" s="69"/>
      <c r="B14" s="70"/>
      <c r="C14" s="70"/>
      <c r="D14" s="69"/>
      <c r="E14" s="70"/>
      <c r="F14" s="70"/>
      <c r="G14" s="71"/>
      <c r="H14" s="71"/>
      <c r="I14" s="70"/>
      <c r="J14" s="70"/>
      <c r="K14" s="71"/>
      <c r="L14" s="71"/>
      <c r="M14" s="71"/>
      <c r="N14" s="71"/>
      <c r="O14" s="71"/>
      <c r="P14" s="71"/>
      <c r="Q14" s="71"/>
      <c r="R14" s="71"/>
      <c r="S14" s="70"/>
    </row>
    <row r="15" spans="1:19" s="72" customFormat="1" x14ac:dyDescent="0.4">
      <c r="A15" s="69"/>
      <c r="B15" s="70"/>
      <c r="C15" s="70"/>
      <c r="D15" s="69"/>
      <c r="E15" s="70"/>
      <c r="F15" s="70"/>
      <c r="G15" s="71"/>
      <c r="H15" s="71"/>
      <c r="I15" s="70"/>
      <c r="J15" s="70"/>
      <c r="K15" s="71"/>
      <c r="L15" s="71"/>
      <c r="M15" s="71"/>
      <c r="N15" s="71"/>
      <c r="O15" s="71"/>
      <c r="P15" s="71"/>
      <c r="Q15" s="71"/>
      <c r="R15" s="71"/>
      <c r="S15" s="70"/>
    </row>
    <row r="16" spans="1:19" s="72" customFormat="1" x14ac:dyDescent="0.4">
      <c r="A16" s="69"/>
      <c r="B16" s="70"/>
      <c r="C16" s="70"/>
      <c r="D16" s="69"/>
      <c r="E16" s="70"/>
      <c r="F16" s="70"/>
      <c r="G16" s="71"/>
      <c r="H16" s="71"/>
      <c r="I16" s="70"/>
      <c r="J16" s="70"/>
      <c r="K16" s="71"/>
      <c r="L16" s="71"/>
      <c r="M16" s="71"/>
      <c r="N16" s="71"/>
      <c r="O16" s="71"/>
      <c r="P16" s="71"/>
      <c r="Q16" s="71"/>
      <c r="R16" s="71"/>
      <c r="S16" s="70"/>
    </row>
    <row r="17" spans="1:19" s="72" customFormat="1" x14ac:dyDescent="0.4">
      <c r="A17" s="69"/>
      <c r="B17" s="70"/>
      <c r="C17" s="70"/>
      <c r="D17" s="69"/>
      <c r="E17" s="70"/>
      <c r="F17" s="70"/>
      <c r="G17" s="71"/>
      <c r="H17" s="71"/>
      <c r="I17" s="70"/>
      <c r="J17" s="70"/>
      <c r="K17" s="71"/>
      <c r="L17" s="71"/>
      <c r="M17" s="71"/>
      <c r="N17" s="71"/>
      <c r="O17" s="71"/>
      <c r="P17" s="71"/>
      <c r="Q17" s="71"/>
      <c r="R17" s="71"/>
      <c r="S17" s="70"/>
    </row>
    <row r="18" spans="1:19" s="72" customFormat="1" x14ac:dyDescent="0.4">
      <c r="A18" s="69"/>
      <c r="B18" s="70"/>
      <c r="C18" s="70"/>
      <c r="D18" s="69"/>
      <c r="E18" s="70"/>
      <c r="F18" s="70"/>
      <c r="G18" s="71"/>
      <c r="H18" s="71"/>
      <c r="I18" s="70"/>
      <c r="J18" s="70"/>
      <c r="K18" s="71"/>
      <c r="L18" s="71"/>
      <c r="M18" s="71"/>
      <c r="N18" s="71"/>
      <c r="O18" s="71"/>
      <c r="P18" s="71"/>
      <c r="Q18" s="71"/>
      <c r="R18" s="71"/>
      <c r="S18" s="70"/>
    </row>
    <row r="19" spans="1:19" s="72" customFormat="1" x14ac:dyDescent="0.4">
      <c r="A19" s="69"/>
      <c r="B19" s="70"/>
      <c r="C19" s="70"/>
      <c r="D19" s="69"/>
      <c r="E19" s="70"/>
      <c r="F19" s="70"/>
      <c r="G19" s="71"/>
      <c r="H19" s="71"/>
      <c r="I19" s="70"/>
      <c r="J19" s="70"/>
      <c r="K19" s="71"/>
      <c r="L19" s="71"/>
      <c r="M19" s="71"/>
      <c r="N19" s="71"/>
      <c r="O19" s="71"/>
      <c r="P19" s="71"/>
      <c r="Q19" s="71"/>
      <c r="R19" s="71"/>
      <c r="S19" s="70"/>
    </row>
    <row r="20" spans="1:19" s="72" customFormat="1" x14ac:dyDescent="0.4">
      <c r="A20" s="69"/>
      <c r="B20" s="70"/>
      <c r="C20" s="70"/>
      <c r="D20" s="69"/>
      <c r="E20" s="70"/>
      <c r="F20" s="70"/>
      <c r="G20" s="71"/>
      <c r="H20" s="71"/>
      <c r="I20" s="70"/>
      <c r="J20" s="70"/>
      <c r="K20" s="71"/>
      <c r="L20" s="71"/>
      <c r="M20" s="71"/>
      <c r="N20" s="71"/>
      <c r="O20" s="71"/>
      <c r="P20" s="71"/>
      <c r="Q20" s="71"/>
      <c r="R20" s="71"/>
      <c r="S20" s="70"/>
    </row>
    <row r="21" spans="1:19" s="72" customFormat="1" x14ac:dyDescent="0.4">
      <c r="A21" s="69"/>
      <c r="B21" s="70"/>
      <c r="C21" s="70"/>
      <c r="D21" s="69"/>
      <c r="E21" s="70"/>
      <c r="F21" s="70"/>
      <c r="G21" s="71"/>
      <c r="H21" s="71"/>
      <c r="I21" s="70"/>
      <c r="J21" s="70"/>
      <c r="K21" s="71"/>
      <c r="L21" s="71"/>
      <c r="M21" s="71"/>
      <c r="N21" s="71"/>
      <c r="O21" s="71"/>
      <c r="P21" s="71"/>
      <c r="Q21" s="71"/>
      <c r="R21" s="71"/>
      <c r="S21" s="70"/>
    </row>
    <row r="22" spans="1:19" s="72" customFormat="1" x14ac:dyDescent="0.4">
      <c r="A22" s="69"/>
      <c r="B22" s="70"/>
      <c r="C22" s="70"/>
      <c r="D22" s="69"/>
      <c r="E22" s="70"/>
      <c r="F22" s="70"/>
      <c r="G22" s="71"/>
      <c r="H22" s="71"/>
      <c r="I22" s="70"/>
      <c r="J22" s="70"/>
      <c r="K22" s="71"/>
      <c r="L22" s="71"/>
      <c r="M22" s="71"/>
      <c r="N22" s="71"/>
      <c r="O22" s="71"/>
      <c r="P22" s="71"/>
      <c r="Q22" s="71"/>
      <c r="R22" s="71"/>
      <c r="S22" s="70"/>
    </row>
    <row r="23" spans="1:19" s="72" customFormat="1" x14ac:dyDescent="0.4">
      <c r="A23" s="69"/>
      <c r="B23" s="70"/>
      <c r="C23" s="70"/>
      <c r="D23" s="69"/>
      <c r="E23" s="70"/>
      <c r="F23" s="70"/>
      <c r="G23" s="71"/>
      <c r="H23" s="71"/>
      <c r="I23" s="70"/>
      <c r="J23" s="70"/>
      <c r="K23" s="71"/>
      <c r="L23" s="71"/>
      <c r="M23" s="71"/>
      <c r="N23" s="71"/>
      <c r="O23" s="71"/>
      <c r="P23" s="71"/>
      <c r="Q23" s="71"/>
      <c r="R23" s="71"/>
      <c r="S23" s="70"/>
    </row>
    <row r="24" spans="1:19" s="72" customFormat="1" x14ac:dyDescent="0.4">
      <c r="A24" s="69"/>
      <c r="B24" s="70"/>
      <c r="C24" s="70"/>
      <c r="D24" s="69"/>
      <c r="E24" s="70"/>
      <c r="F24" s="70"/>
      <c r="G24" s="71"/>
      <c r="H24" s="71"/>
      <c r="I24" s="70"/>
      <c r="J24" s="70"/>
      <c r="K24" s="71"/>
      <c r="L24" s="71"/>
      <c r="M24" s="71"/>
      <c r="N24" s="71"/>
      <c r="O24" s="71"/>
      <c r="P24" s="71"/>
      <c r="Q24" s="71"/>
      <c r="R24" s="71"/>
      <c r="S24" s="70"/>
    </row>
    <row r="25" spans="1:19" s="72" customFormat="1" x14ac:dyDescent="0.4">
      <c r="A25" s="69"/>
      <c r="B25" s="70"/>
      <c r="C25" s="70"/>
      <c r="D25" s="69"/>
      <c r="E25" s="70"/>
      <c r="F25" s="70"/>
      <c r="G25" s="71"/>
      <c r="H25" s="71"/>
      <c r="I25" s="70"/>
      <c r="J25" s="70"/>
      <c r="K25" s="71"/>
      <c r="L25" s="71"/>
      <c r="M25" s="71"/>
      <c r="N25" s="71"/>
      <c r="O25" s="71"/>
      <c r="P25" s="71"/>
      <c r="Q25" s="71"/>
      <c r="R25" s="71"/>
      <c r="S25" s="70"/>
    </row>
    <row r="26" spans="1:19" s="72" customFormat="1" x14ac:dyDescent="0.4">
      <c r="A26" s="69"/>
      <c r="B26" s="70"/>
      <c r="C26" s="70"/>
      <c r="D26" s="69"/>
      <c r="E26" s="70"/>
      <c r="F26" s="70"/>
      <c r="G26" s="71"/>
      <c r="H26" s="71"/>
      <c r="I26" s="70"/>
      <c r="J26" s="70"/>
      <c r="K26" s="71"/>
      <c r="L26" s="71"/>
      <c r="M26" s="71"/>
      <c r="N26" s="71"/>
      <c r="O26" s="71"/>
      <c r="P26" s="71"/>
      <c r="Q26" s="71"/>
      <c r="R26" s="71"/>
      <c r="S26" s="70"/>
    </row>
    <row r="28" spans="1:19" x14ac:dyDescent="0.4">
      <c r="A28" s="31" t="s">
        <v>472</v>
      </c>
    </row>
  </sheetData>
  <sheetProtection algorithmName="SHA-512" hashValue="fBn9OCrSR/3ABsiovcfiRTeMyzvnn2a61jZg9P8AbngRpCOwjko7Ge34qyWSSD6jD2UFKLYUUmq8FwwnTBVs9Q==" saltValue="TPsNQlcQKZ344y1AW7Wh/A==" spinCount="100000" sheet="1" objects="1" scenarios="1" formatCells="0" insertRows="0" selectLockedCells="1"/>
  <mergeCells count="11">
    <mergeCell ref="I7:L8"/>
    <mergeCell ref="A7:A9"/>
    <mergeCell ref="B7:B9"/>
    <mergeCell ref="C7:C9"/>
    <mergeCell ref="D7:D9"/>
    <mergeCell ref="E7:H8"/>
    <mergeCell ref="M7:N7"/>
    <mergeCell ref="O7:O8"/>
    <mergeCell ref="P7:P8"/>
    <mergeCell ref="Q7:R7"/>
    <mergeCell ref="S7:S9"/>
  </mergeCells>
  <conditionalFormatting sqref="C10:C36">
    <cfRule type="expression" dxfId="0" priority="1">
      <formula>OR(AND($B10="OTC",$C10=""),AND($B10&lt;&gt;"OTC",$C10&lt;&gt;""))</formula>
    </cfRule>
  </conditionalFormatting>
  <dataValidations count="6">
    <dataValidation type="list" allowBlank="1" showInputMessage="1" showErrorMessage="1" sqref="B10:B26">
      <formula1>List_1</formula1>
    </dataValidation>
    <dataValidation type="list" allowBlank="1" showInputMessage="1" showErrorMessage="1" sqref="E10:E26">
      <formula1>INDIRECT(B10)</formula1>
    </dataValidation>
    <dataValidation type="list" allowBlank="1" showInputMessage="1" showErrorMessage="1" sqref="I10:I26">
      <formula1>INDIRECT(B10)</formula1>
    </dataValidation>
    <dataValidation type="custom" allowBlank="1" showInputMessage="1" showErrorMessage="1" error="ใส่ข้อมูลเฉพาะตัวเลขเท่านั้น" sqref="F10:H26 J10:R26">
      <formula1>ISNUMBER(F10)</formula1>
    </dataValidation>
    <dataValidation type="custom" allowBlank="1" showInputMessage="1" showErrorMessage="1" error="ใส่ข้อมูลเฉพาะวันที่ในรูปแบบ YYYY-MM-DD เช่น 2019-05-31เท่านั้น" sqref="D10:D26">
      <formula1>ISNUMBER(D10)</formula1>
    </dataValidation>
    <dataValidation type="custom" allowBlank="1" showInputMessage="1" showErrorMessage="1" error="ใส่ข้อมูลเฉพาะวันที่ในรูปแบบ YYYY-MM-DD เช่น 2019-05-31 เท่านั้น" sqref="A10:A26">
      <formula1>ISNUMBER(A10)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S473"/>
  <sheetViews>
    <sheetView topLeftCell="A7" zoomScaleNormal="100" workbookViewId="0">
      <pane ySplit="9" topLeftCell="A16" activePane="bottomLeft" state="frozen"/>
      <selection activeCell="A7" sqref="A7"/>
      <selection pane="bottomLeft" activeCell="E60" sqref="E60"/>
    </sheetView>
  </sheetViews>
  <sheetFormatPr defaultColWidth="9" defaultRowHeight="18" x14ac:dyDescent="0.25"/>
  <cols>
    <col min="1" max="1" width="18.625" style="1" customWidth="1"/>
    <col min="2" max="2" width="13.25" style="1" customWidth="1"/>
    <col min="3" max="3" width="12.375" style="2" customWidth="1"/>
    <col min="4" max="4" width="21.75" style="1" customWidth="1"/>
    <col min="5" max="5" width="12.625" style="1" bestFit="1" customWidth="1"/>
    <col min="6" max="6" width="12.75" style="1" customWidth="1"/>
    <col min="7" max="8" width="13" style="1" customWidth="1"/>
    <col min="9" max="9" width="12" style="1" customWidth="1"/>
    <col min="10" max="10" width="13.25" style="1" customWidth="1"/>
    <col min="11" max="11" width="11.625" style="1" customWidth="1"/>
    <col min="12" max="12" width="14.75" style="1" customWidth="1"/>
    <col min="13" max="13" width="13.75" style="1" bestFit="1" customWidth="1"/>
    <col min="14" max="15" width="13.75" style="1" customWidth="1"/>
    <col min="16" max="16" width="11.875" style="1" customWidth="1"/>
    <col min="17" max="17" width="11.75" style="1" customWidth="1"/>
    <col min="18" max="19" width="15.75" style="1" customWidth="1"/>
    <col min="20" max="16384" width="9" style="1"/>
  </cols>
  <sheetData>
    <row r="1" spans="1:19" ht="21" x14ac:dyDescent="0.45">
      <c r="A1" s="28" t="s">
        <v>64</v>
      </c>
      <c r="B1" s="27"/>
    </row>
    <row r="2" spans="1:19" ht="21" x14ac:dyDescent="0.25">
      <c r="A2" s="29" t="s">
        <v>65</v>
      </c>
      <c r="B2" s="30" t="str">
        <f>IF(ISBLANK(ผู้ส่งข้อมูล!C2),"",ผู้ส่งข้อมูล!C2)</f>
        <v>A99</v>
      </c>
    </row>
    <row r="3" spans="1:19" ht="21" x14ac:dyDescent="0.25">
      <c r="A3" s="29" t="s">
        <v>66</v>
      </c>
      <c r="B3" s="30" t="str">
        <f>IF(ISBLANK(ผู้ส่งข้อมูล!C3),"",ผู้ส่งข้อมูล!C3)</f>
        <v>324001: เลขประจำตัวประชาชน</v>
      </c>
    </row>
    <row r="4" spans="1:19" ht="21" x14ac:dyDescent="0.25">
      <c r="A4" s="29" t="s">
        <v>57</v>
      </c>
      <c r="B4" s="30" t="str">
        <f>IF(ISBLANK(ผู้ส่งข้อมูล!C4),"",ผู้ส่งข้อมูล!C4)</f>
        <v>ชื่อผู้รายงาน</v>
      </c>
    </row>
    <row r="5" spans="1:19" ht="21" x14ac:dyDescent="0.25">
      <c r="A5" s="29" t="s">
        <v>67</v>
      </c>
      <c r="B5" s="31">
        <f>IF(ISBLANK(ผู้ส่งข้อมูล!C5),"",ผู้ส่งข้อมูล!C5)</f>
        <v>43616</v>
      </c>
    </row>
    <row r="7" spans="1:19" ht="21" x14ac:dyDescent="0.45">
      <c r="A7" s="28" t="s">
        <v>30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</row>
    <row r="8" spans="1:19" ht="21" x14ac:dyDescent="0.45">
      <c r="A8" s="28" t="s">
        <v>65</v>
      </c>
      <c r="B8" s="42" t="s">
        <v>54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</row>
    <row r="9" spans="1:19" ht="21" x14ac:dyDescent="0.45">
      <c r="A9" s="28" t="s">
        <v>66</v>
      </c>
      <c r="B9" s="42" t="s">
        <v>446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pans="1:19" ht="21" x14ac:dyDescent="0.45">
      <c r="A10" s="28" t="s">
        <v>57</v>
      </c>
      <c r="B10" s="42" t="s">
        <v>461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</row>
    <row r="11" spans="1:19" ht="21" x14ac:dyDescent="0.45">
      <c r="A11" s="28" t="s">
        <v>67</v>
      </c>
      <c r="B11" s="43">
        <v>43465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</row>
    <row r="12" spans="1:19" s="27" customFormat="1" ht="20.25" x14ac:dyDescent="0.4"/>
    <row r="13" spans="1:19" s="44" customFormat="1" ht="23.25" customHeight="1" x14ac:dyDescent="0.4">
      <c r="A13" s="90" t="s">
        <v>0</v>
      </c>
      <c r="B13" s="91" t="s">
        <v>28</v>
      </c>
      <c r="C13" s="90" t="s">
        <v>29</v>
      </c>
      <c r="D13" s="90" t="s">
        <v>1</v>
      </c>
      <c r="E13" s="94" t="s">
        <v>2</v>
      </c>
      <c r="F13" s="94"/>
      <c r="G13" s="94"/>
      <c r="H13" s="94"/>
      <c r="I13" s="89" t="s">
        <v>3</v>
      </c>
      <c r="J13" s="89"/>
      <c r="K13" s="89"/>
      <c r="L13" s="89"/>
      <c r="M13" s="82" t="s">
        <v>31</v>
      </c>
      <c r="N13" s="82"/>
      <c r="O13" s="83" t="s">
        <v>4</v>
      </c>
      <c r="P13" s="83" t="s">
        <v>5</v>
      </c>
      <c r="Q13" s="85" t="s">
        <v>6</v>
      </c>
      <c r="R13" s="85"/>
      <c r="S13" s="86" t="s">
        <v>21</v>
      </c>
    </row>
    <row r="14" spans="1:19" s="44" customFormat="1" ht="23.25" customHeight="1" x14ac:dyDescent="0.4">
      <c r="A14" s="90"/>
      <c r="B14" s="92"/>
      <c r="C14" s="90"/>
      <c r="D14" s="90"/>
      <c r="E14" s="94"/>
      <c r="F14" s="94"/>
      <c r="G14" s="94"/>
      <c r="H14" s="94"/>
      <c r="I14" s="89"/>
      <c r="J14" s="89"/>
      <c r="K14" s="89"/>
      <c r="L14" s="89"/>
      <c r="M14" s="46" t="s">
        <v>7</v>
      </c>
      <c r="N14" s="46" t="s">
        <v>8</v>
      </c>
      <c r="O14" s="84"/>
      <c r="P14" s="84"/>
      <c r="Q14" s="47" t="s">
        <v>9</v>
      </c>
      <c r="R14" s="47" t="s">
        <v>10</v>
      </c>
      <c r="S14" s="87"/>
    </row>
    <row r="15" spans="1:19" s="45" customFormat="1" ht="63.75" customHeight="1" x14ac:dyDescent="0.4">
      <c r="A15" s="90"/>
      <c r="B15" s="93"/>
      <c r="C15" s="90"/>
      <c r="D15" s="90"/>
      <c r="E15" s="48" t="s">
        <v>27</v>
      </c>
      <c r="F15" s="48" t="s">
        <v>11</v>
      </c>
      <c r="G15" s="49" t="s">
        <v>22</v>
      </c>
      <c r="H15" s="48" t="s">
        <v>14</v>
      </c>
      <c r="I15" s="50" t="s">
        <v>27</v>
      </c>
      <c r="J15" s="50" t="s">
        <v>11</v>
      </c>
      <c r="K15" s="51" t="s">
        <v>22</v>
      </c>
      <c r="L15" s="50" t="s">
        <v>14</v>
      </c>
      <c r="M15" s="52" t="s">
        <v>14</v>
      </c>
      <c r="N15" s="52" t="s">
        <v>14</v>
      </c>
      <c r="O15" s="53" t="s">
        <v>14</v>
      </c>
      <c r="P15" s="53" t="s">
        <v>14</v>
      </c>
      <c r="Q15" s="54" t="s">
        <v>14</v>
      </c>
      <c r="R15" s="54" t="s">
        <v>14</v>
      </c>
      <c r="S15" s="88"/>
    </row>
    <row r="16" spans="1:19" s="45" customFormat="1" ht="20.25" x14ac:dyDescent="0.4">
      <c r="A16" s="73">
        <v>43437</v>
      </c>
      <c r="B16" s="55" t="s">
        <v>49</v>
      </c>
      <c r="C16" s="55"/>
      <c r="D16" s="73">
        <v>43826</v>
      </c>
      <c r="E16" s="62" t="s">
        <v>51</v>
      </c>
      <c r="F16" s="62">
        <v>100</v>
      </c>
      <c r="G16" s="75">
        <f>19520*10*F16</f>
        <v>19520000</v>
      </c>
      <c r="H16" s="75">
        <f>G16/32</f>
        <v>610000</v>
      </c>
      <c r="I16" s="62" t="s">
        <v>51</v>
      </c>
      <c r="J16" s="62">
        <v>77</v>
      </c>
      <c r="K16" s="75">
        <f>19510*10*J16</f>
        <v>15022700</v>
      </c>
      <c r="L16" s="75">
        <f>K16/32</f>
        <v>469459.375</v>
      </c>
      <c r="M16" s="75">
        <f>H16-L16</f>
        <v>140540.625</v>
      </c>
      <c r="N16" s="75"/>
      <c r="O16" s="75"/>
      <c r="P16" s="75"/>
      <c r="Q16" s="76"/>
      <c r="R16" s="77"/>
      <c r="S16" s="55"/>
    </row>
    <row r="17" spans="1:19" s="45" customFormat="1" ht="20.25" x14ac:dyDescent="0.4">
      <c r="A17" s="73">
        <v>43437</v>
      </c>
      <c r="B17" s="55" t="s">
        <v>50</v>
      </c>
      <c r="C17" s="55"/>
      <c r="D17" s="73">
        <v>43551</v>
      </c>
      <c r="E17" s="62" t="s">
        <v>52</v>
      </c>
      <c r="F17" s="62">
        <v>3</v>
      </c>
      <c r="G17" s="75">
        <f>1284.2*100*F17</f>
        <v>385260</v>
      </c>
      <c r="H17" s="75">
        <f>G17</f>
        <v>385260</v>
      </c>
      <c r="I17" s="62" t="s">
        <v>52</v>
      </c>
      <c r="J17" s="62">
        <v>4</v>
      </c>
      <c r="K17" s="75">
        <f>1284.1*100*J17</f>
        <v>513639.99999999994</v>
      </c>
      <c r="L17" s="75">
        <f>K17</f>
        <v>513639.99999999994</v>
      </c>
      <c r="M17" s="75"/>
      <c r="N17" s="75">
        <f>L17-H17</f>
        <v>128379.99999999994</v>
      </c>
      <c r="O17" s="75">
        <v>385260</v>
      </c>
      <c r="P17" s="75">
        <v>513640</v>
      </c>
      <c r="Q17" s="75"/>
      <c r="R17" s="78">
        <f>P17-O17</f>
        <v>128380</v>
      </c>
      <c r="S17" s="55"/>
    </row>
    <row r="18" spans="1:19" s="45" customFormat="1" ht="20.25" x14ac:dyDescent="0.4">
      <c r="A18" s="73">
        <v>43438</v>
      </c>
      <c r="B18" s="55" t="s">
        <v>49</v>
      </c>
      <c r="C18" s="55"/>
      <c r="D18" s="73">
        <v>43826</v>
      </c>
      <c r="E18" s="62" t="s">
        <v>51</v>
      </c>
      <c r="F18" s="62">
        <v>32</v>
      </c>
      <c r="G18" s="75">
        <f>19520*10*F18</f>
        <v>6246400</v>
      </c>
      <c r="H18" s="75">
        <f>G18/32</f>
        <v>195200</v>
      </c>
      <c r="I18" s="62" t="s">
        <v>51</v>
      </c>
      <c r="J18" s="62">
        <v>80</v>
      </c>
      <c r="K18" s="75">
        <f>19500*10*J18</f>
        <v>15600000</v>
      </c>
      <c r="L18" s="75">
        <f>K18/32</f>
        <v>487500</v>
      </c>
      <c r="M18" s="75"/>
      <c r="N18" s="75">
        <f>L18-(M16+H18)</f>
        <v>151759.375</v>
      </c>
      <c r="O18" s="75"/>
      <c r="P18" s="75"/>
      <c r="Q18" s="75"/>
      <c r="R18" s="76"/>
      <c r="S18" s="55"/>
    </row>
    <row r="19" spans="1:19" s="45" customFormat="1" ht="20.25" x14ac:dyDescent="0.4">
      <c r="A19" s="73">
        <v>43438</v>
      </c>
      <c r="B19" s="55" t="s">
        <v>50</v>
      </c>
      <c r="C19" s="55"/>
      <c r="D19" s="73">
        <v>43551</v>
      </c>
      <c r="E19" s="62" t="s">
        <v>52</v>
      </c>
      <c r="F19" s="62">
        <v>4</v>
      </c>
      <c r="G19" s="75">
        <f>1284.1*100*F19</f>
        <v>513639.99999999994</v>
      </c>
      <c r="H19" s="75">
        <f>G19</f>
        <v>513639.99999999994</v>
      </c>
      <c r="I19" s="62" t="s">
        <v>52</v>
      </c>
      <c r="J19" s="62">
        <v>2</v>
      </c>
      <c r="K19" s="75">
        <f>1284*100*J19</f>
        <v>256800</v>
      </c>
      <c r="L19" s="75">
        <f>K19</f>
        <v>256800</v>
      </c>
      <c r="M19" s="75">
        <f>H19-(N17+L19)</f>
        <v>128460</v>
      </c>
      <c r="N19" s="75"/>
      <c r="O19" s="75">
        <v>510000</v>
      </c>
      <c r="P19" s="75">
        <v>250000</v>
      </c>
      <c r="Q19" s="75">
        <f>O19-(R17+P19)</f>
        <v>131620</v>
      </c>
      <c r="R19" s="76"/>
      <c r="S19" s="55"/>
    </row>
    <row r="20" spans="1:19" s="56" customFormat="1" ht="20.25" x14ac:dyDescent="0.4">
      <c r="A20" s="73">
        <v>43440</v>
      </c>
      <c r="B20" s="55" t="s">
        <v>49</v>
      </c>
      <c r="C20" s="55"/>
      <c r="D20" s="73">
        <v>43826</v>
      </c>
      <c r="E20" s="62" t="s">
        <v>51</v>
      </c>
      <c r="F20" s="62">
        <v>20</v>
      </c>
      <c r="G20" s="75">
        <f>19500*10*F20</f>
        <v>3900000</v>
      </c>
      <c r="H20" s="75">
        <f>G20/32</f>
        <v>121875</v>
      </c>
      <c r="I20" s="62" t="s">
        <v>51</v>
      </c>
      <c r="J20" s="62">
        <v>52</v>
      </c>
      <c r="K20" s="75">
        <f>19490*10*J20</f>
        <v>10134800</v>
      </c>
      <c r="L20" s="75">
        <f>K20/32</f>
        <v>316712.5</v>
      </c>
      <c r="M20" s="75"/>
      <c r="N20" s="75">
        <f>(L20+N18)-H20</f>
        <v>346596.875</v>
      </c>
      <c r="O20" s="75"/>
      <c r="P20" s="75"/>
      <c r="Q20" s="75"/>
      <c r="R20" s="76"/>
      <c r="S20" s="55"/>
    </row>
    <row r="21" spans="1:19" s="56" customFormat="1" ht="20.25" x14ac:dyDescent="0.4">
      <c r="A21" s="73">
        <v>43440</v>
      </c>
      <c r="B21" s="55" t="s">
        <v>68</v>
      </c>
      <c r="C21" s="55" t="s">
        <v>453</v>
      </c>
      <c r="D21" s="73">
        <v>43551</v>
      </c>
      <c r="E21" s="62" t="s">
        <v>52</v>
      </c>
      <c r="F21" s="62">
        <v>1</v>
      </c>
      <c r="G21" s="75">
        <v>314580</v>
      </c>
      <c r="H21" s="75">
        <f>G21</f>
        <v>314580</v>
      </c>
      <c r="I21" s="62" t="s">
        <v>52</v>
      </c>
      <c r="J21" s="62">
        <v>1</v>
      </c>
      <c r="K21" s="75">
        <v>121885</v>
      </c>
      <c r="L21" s="75">
        <f>K21</f>
        <v>121885</v>
      </c>
      <c r="M21" s="75">
        <f>(M19+H21)-L21</f>
        <v>321155</v>
      </c>
      <c r="N21" s="75"/>
      <c r="O21" s="75">
        <v>300000</v>
      </c>
      <c r="P21" s="75">
        <v>120000</v>
      </c>
      <c r="Q21" s="75">
        <f>(Q19+O21)-P21</f>
        <v>311620</v>
      </c>
      <c r="R21" s="75"/>
      <c r="S21" s="55"/>
    </row>
    <row r="22" spans="1:19" s="56" customFormat="1" ht="20.25" x14ac:dyDescent="0.4">
      <c r="A22" s="73">
        <v>43441</v>
      </c>
      <c r="B22" s="55" t="s">
        <v>49</v>
      </c>
      <c r="C22" s="55"/>
      <c r="D22" s="73">
        <v>43557</v>
      </c>
      <c r="E22" s="62" t="s">
        <v>51</v>
      </c>
      <c r="F22" s="62">
        <v>78</v>
      </c>
      <c r="G22" s="75">
        <f>19500*10*F22</f>
        <v>15210000</v>
      </c>
      <c r="H22" s="75">
        <f>G22/32</f>
        <v>475312.5</v>
      </c>
      <c r="I22" s="62" t="s">
        <v>51</v>
      </c>
      <c r="J22" s="62">
        <v>43</v>
      </c>
      <c r="K22" s="75">
        <f>19490*10*J22</f>
        <v>8380700</v>
      </c>
      <c r="L22" s="75">
        <f>K22/32</f>
        <v>261896.875</v>
      </c>
      <c r="M22" s="75"/>
      <c r="N22" s="75">
        <f>(N20+L22)-H22</f>
        <v>133181.25</v>
      </c>
      <c r="O22" s="75"/>
      <c r="P22" s="75"/>
      <c r="Q22" s="75"/>
      <c r="R22" s="75"/>
      <c r="S22" s="55"/>
    </row>
    <row r="23" spans="1:19" s="56" customFormat="1" ht="20.25" x14ac:dyDescent="0.4">
      <c r="A23" s="73">
        <v>43441</v>
      </c>
      <c r="B23" s="55" t="s">
        <v>50</v>
      </c>
      <c r="C23" s="55"/>
      <c r="D23" s="73">
        <v>43587</v>
      </c>
      <c r="E23" s="62" t="s">
        <v>52</v>
      </c>
      <c r="F23" s="62">
        <v>1</v>
      </c>
      <c r="G23" s="75">
        <f>1284.2*100*F23</f>
        <v>128420</v>
      </c>
      <c r="H23" s="75">
        <f>G23</f>
        <v>128420</v>
      </c>
      <c r="I23" s="62" t="s">
        <v>52</v>
      </c>
      <c r="J23" s="62">
        <v>1</v>
      </c>
      <c r="K23" s="75">
        <f>1284*100*J23</f>
        <v>128400</v>
      </c>
      <c r="L23" s="75">
        <f>K23</f>
        <v>128400</v>
      </c>
      <c r="M23" s="75"/>
      <c r="N23" s="75"/>
      <c r="O23" s="75"/>
      <c r="P23" s="75"/>
      <c r="Q23" s="75"/>
      <c r="R23" s="75"/>
      <c r="S23" s="55"/>
    </row>
    <row r="24" spans="1:19" s="56" customFormat="1" ht="20.25" x14ac:dyDescent="0.4">
      <c r="A24" s="73">
        <v>43441</v>
      </c>
      <c r="B24" s="55" t="s">
        <v>68</v>
      </c>
      <c r="C24" s="55" t="s">
        <v>453</v>
      </c>
      <c r="D24" s="73">
        <v>43557</v>
      </c>
      <c r="E24" s="62" t="s">
        <v>52</v>
      </c>
      <c r="F24" s="62">
        <v>1</v>
      </c>
      <c r="G24" s="75">
        <v>135400</v>
      </c>
      <c r="H24" s="75">
        <f>G24</f>
        <v>135400</v>
      </c>
      <c r="I24" s="62" t="s">
        <v>52</v>
      </c>
      <c r="J24" s="62">
        <v>1</v>
      </c>
      <c r="K24" s="75">
        <v>350000</v>
      </c>
      <c r="L24" s="75">
        <f>K24</f>
        <v>350000</v>
      </c>
      <c r="M24" s="75">
        <f>(M21+H24+H23)-(L23+L24)</f>
        <v>106575</v>
      </c>
      <c r="N24" s="79"/>
      <c r="O24" s="75">
        <v>265000</v>
      </c>
      <c r="P24" s="75">
        <v>470000</v>
      </c>
      <c r="Q24" s="75">
        <f>(Q21+O24)-P24</f>
        <v>106620</v>
      </c>
      <c r="R24" s="75"/>
      <c r="S24" s="55"/>
    </row>
    <row r="25" spans="1:19" s="58" customFormat="1" ht="20.25" x14ac:dyDescent="0.4">
      <c r="A25" s="74">
        <v>43446</v>
      </c>
      <c r="B25" s="57" t="s">
        <v>49</v>
      </c>
      <c r="C25" s="57"/>
      <c r="D25" s="74">
        <v>43570</v>
      </c>
      <c r="E25" s="62" t="s">
        <v>51</v>
      </c>
      <c r="F25" s="62">
        <v>110</v>
      </c>
      <c r="G25" s="75">
        <f>19520*10*F25</f>
        <v>21472000</v>
      </c>
      <c r="H25" s="75">
        <f>G25/32</f>
        <v>671000</v>
      </c>
      <c r="I25" s="62" t="s">
        <v>51</v>
      </c>
      <c r="J25" s="62">
        <v>60</v>
      </c>
      <c r="K25" s="75">
        <f>19510*10*J25</f>
        <v>11706000</v>
      </c>
      <c r="L25" s="75">
        <f>K25/32</f>
        <v>365812.5</v>
      </c>
      <c r="M25" s="75">
        <f>H25-(N22+L25)</f>
        <v>172006.25</v>
      </c>
      <c r="N25" s="75"/>
      <c r="O25" s="75"/>
      <c r="P25" s="75"/>
      <c r="Q25" s="75"/>
      <c r="R25" s="75"/>
      <c r="S25" s="57"/>
    </row>
    <row r="26" spans="1:19" s="58" customFormat="1" ht="20.25" x14ac:dyDescent="0.4">
      <c r="A26" s="74">
        <v>43446</v>
      </c>
      <c r="B26" s="57" t="s">
        <v>50</v>
      </c>
      <c r="C26" s="57"/>
      <c r="D26" s="74">
        <v>43586</v>
      </c>
      <c r="E26" s="62" t="s">
        <v>52</v>
      </c>
      <c r="F26" s="62">
        <v>3</v>
      </c>
      <c r="G26" s="75">
        <f>1284.2*100*F26</f>
        <v>385260</v>
      </c>
      <c r="H26" s="75">
        <f>G26</f>
        <v>385260</v>
      </c>
      <c r="I26" s="62" t="s">
        <v>52</v>
      </c>
      <c r="J26" s="62">
        <v>1</v>
      </c>
      <c r="K26" s="75">
        <f>1284.1*100*J26</f>
        <v>128409.99999999999</v>
      </c>
      <c r="L26" s="75">
        <f>K26</f>
        <v>128409.99999999999</v>
      </c>
      <c r="M26" s="75"/>
      <c r="N26" s="75"/>
      <c r="O26" s="75"/>
      <c r="P26" s="75"/>
      <c r="Q26" s="75"/>
      <c r="R26" s="75"/>
      <c r="S26" s="57"/>
    </row>
    <row r="27" spans="1:19" s="58" customFormat="1" ht="20.25" x14ac:dyDescent="0.4">
      <c r="A27" s="74">
        <v>43446</v>
      </c>
      <c r="B27" s="57" t="s">
        <v>72</v>
      </c>
      <c r="C27" s="57"/>
      <c r="D27" s="74">
        <v>43586</v>
      </c>
      <c r="E27" s="62"/>
      <c r="F27" s="62"/>
      <c r="G27" s="75"/>
      <c r="H27" s="75"/>
      <c r="I27" s="62" t="s">
        <v>52</v>
      </c>
      <c r="J27" s="62">
        <v>4</v>
      </c>
      <c r="K27" s="75">
        <f>1284.1*100*J27</f>
        <v>513639.99999999994</v>
      </c>
      <c r="L27" s="75">
        <f>K27</f>
        <v>513639.99999999994</v>
      </c>
      <c r="M27" s="75"/>
      <c r="N27" s="75">
        <f>(L26+L27)-(M24+H26)</f>
        <v>150214.99999999988</v>
      </c>
      <c r="O27" s="75">
        <v>385260</v>
      </c>
      <c r="P27" s="75">
        <v>640000</v>
      </c>
      <c r="Q27" s="75"/>
      <c r="R27" s="75">
        <f>P27-(Q24+O27)</f>
        <v>148120</v>
      </c>
      <c r="S27" s="57"/>
    </row>
    <row r="28" spans="1:19" s="59" customFormat="1" ht="20.25" x14ac:dyDescent="0.4">
      <c r="A28" s="74">
        <v>43463</v>
      </c>
      <c r="B28" s="57" t="s">
        <v>49</v>
      </c>
      <c r="C28" s="57"/>
      <c r="D28" s="74">
        <v>43585</v>
      </c>
      <c r="E28" s="62" t="s">
        <v>51</v>
      </c>
      <c r="F28" s="62">
        <v>56</v>
      </c>
      <c r="G28" s="75">
        <f>19520*10*F28</f>
        <v>10931200</v>
      </c>
      <c r="H28" s="75">
        <f>G28/32</f>
        <v>341600</v>
      </c>
      <c r="I28" s="62" t="s">
        <v>51</v>
      </c>
      <c r="J28" s="62">
        <v>126</v>
      </c>
      <c r="K28" s="75">
        <f>19510*10*J28</f>
        <v>24582600</v>
      </c>
      <c r="L28" s="75">
        <f>K28/32</f>
        <v>768206.25</v>
      </c>
      <c r="M28" s="75"/>
      <c r="N28" s="75">
        <f>L28-(M25+H28)</f>
        <v>254600</v>
      </c>
      <c r="O28" s="75"/>
      <c r="P28" s="75"/>
      <c r="Q28" s="75"/>
      <c r="R28" s="75"/>
      <c r="S28" s="57"/>
    </row>
    <row r="29" spans="1:19" s="45" customFormat="1" ht="20.25" x14ac:dyDescent="0.4">
      <c r="A29" s="73">
        <v>43463</v>
      </c>
      <c r="B29" s="55" t="s">
        <v>68</v>
      </c>
      <c r="C29" s="55" t="s">
        <v>454</v>
      </c>
      <c r="D29" s="73">
        <v>43612</v>
      </c>
      <c r="E29" s="62" t="s">
        <v>52</v>
      </c>
      <c r="F29" s="62">
        <v>1</v>
      </c>
      <c r="G29" s="75">
        <v>385260</v>
      </c>
      <c r="H29" s="75">
        <v>385260</v>
      </c>
      <c r="I29" s="62" t="s">
        <v>52</v>
      </c>
      <c r="J29" s="62">
        <v>1</v>
      </c>
      <c r="K29" s="75">
        <v>186209</v>
      </c>
      <c r="L29" s="75">
        <v>186209</v>
      </c>
      <c r="M29" s="75"/>
      <c r="N29" s="75"/>
      <c r="O29" s="75"/>
      <c r="P29" s="75"/>
      <c r="Q29" s="75"/>
      <c r="R29" s="75"/>
      <c r="S29" s="55"/>
    </row>
    <row r="30" spans="1:19" s="45" customFormat="1" ht="20.25" x14ac:dyDescent="0.4">
      <c r="A30" s="73">
        <v>43463</v>
      </c>
      <c r="B30" s="55" t="s">
        <v>68</v>
      </c>
      <c r="C30" s="55" t="s">
        <v>455</v>
      </c>
      <c r="D30" s="73">
        <v>43612</v>
      </c>
      <c r="E30" s="62" t="s">
        <v>52</v>
      </c>
      <c r="F30" s="62">
        <v>1</v>
      </c>
      <c r="G30" s="75">
        <v>358000</v>
      </c>
      <c r="H30" s="75">
        <v>358000</v>
      </c>
      <c r="I30" s="62" t="s">
        <v>52</v>
      </c>
      <c r="J30" s="62">
        <v>1</v>
      </c>
      <c r="K30" s="75">
        <v>158000</v>
      </c>
      <c r="L30" s="75">
        <f>K30</f>
        <v>158000</v>
      </c>
      <c r="M30" s="75">
        <f>(H29+H30)-(N27+K29+K30)</f>
        <v>248836.00000000012</v>
      </c>
      <c r="N30" s="75"/>
      <c r="O30" s="75">
        <v>740000</v>
      </c>
      <c r="P30" s="75">
        <v>340000</v>
      </c>
      <c r="Q30" s="75">
        <f>O30-(R27+P30)</f>
        <v>251880</v>
      </c>
      <c r="R30" s="75"/>
      <c r="S30" s="55"/>
    </row>
    <row r="31" spans="1:19" s="44" customFormat="1" ht="20.25" x14ac:dyDescent="0.4">
      <c r="A31" s="63"/>
      <c r="B31" s="63"/>
      <c r="C31" s="64"/>
      <c r="D31" s="64"/>
      <c r="E31" s="64"/>
      <c r="F31" s="60"/>
    </row>
    <row r="32" spans="1:19" s="44" customFormat="1" ht="20.25" x14ac:dyDescent="0.4">
      <c r="A32" s="60" t="s">
        <v>473</v>
      </c>
      <c r="B32" s="60"/>
      <c r="C32" s="60"/>
      <c r="D32" s="60"/>
      <c r="E32" s="60"/>
      <c r="F32" s="60"/>
      <c r="N32" s="61"/>
    </row>
    <row r="33" spans="1:14" s="5" customFormat="1" ht="21" x14ac:dyDescent="0.45">
      <c r="A33" s="3"/>
      <c r="B33" s="3"/>
      <c r="C33" s="4"/>
      <c r="D33" s="3"/>
      <c r="E33" s="4"/>
      <c r="F33" s="4"/>
      <c r="G33" s="1"/>
      <c r="H33" s="1"/>
      <c r="I33" s="1"/>
      <c r="M33" s="41"/>
      <c r="N33" s="41"/>
    </row>
    <row r="34" spans="1:14" x14ac:dyDescent="0.25">
      <c r="A34" s="3"/>
      <c r="B34" s="3"/>
      <c r="C34" s="3"/>
      <c r="D34" s="3"/>
      <c r="E34" s="3"/>
    </row>
    <row r="35" spans="1:14" x14ac:dyDescent="0.25">
      <c r="A35" s="3"/>
      <c r="B35" s="3"/>
      <c r="C35" s="3"/>
      <c r="D35" s="3"/>
      <c r="E35" s="3"/>
    </row>
    <row r="36" spans="1:14" x14ac:dyDescent="0.25">
      <c r="A36" s="3"/>
      <c r="B36" s="3"/>
      <c r="C36" s="3"/>
      <c r="D36" s="3"/>
      <c r="E36" s="3"/>
    </row>
    <row r="37" spans="1:14" x14ac:dyDescent="0.25">
      <c r="A37" s="6"/>
      <c r="B37" s="6"/>
      <c r="C37" s="6"/>
      <c r="D37" s="3"/>
      <c r="E37" s="3"/>
    </row>
    <row r="38" spans="1:14" x14ac:dyDescent="0.25">
      <c r="A38" s="3"/>
      <c r="B38" s="3"/>
      <c r="C38" s="3"/>
      <c r="D38" s="3"/>
      <c r="E38" s="3"/>
    </row>
    <row r="39" spans="1:14" x14ac:dyDescent="0.25">
      <c r="A39" s="6"/>
      <c r="B39" s="6"/>
      <c r="C39" s="6"/>
      <c r="D39" s="3"/>
      <c r="E39" s="3"/>
    </row>
    <row r="40" spans="1:14" x14ac:dyDescent="0.25">
      <c r="A40" s="3"/>
      <c r="B40" s="3"/>
      <c r="C40" s="3"/>
      <c r="D40" s="3"/>
      <c r="E40" s="3"/>
    </row>
    <row r="41" spans="1:14" x14ac:dyDescent="0.25">
      <c r="A41" s="3"/>
      <c r="B41" s="3"/>
      <c r="C41" s="3"/>
      <c r="D41" s="3"/>
      <c r="E41" s="3"/>
    </row>
    <row r="42" spans="1:14" x14ac:dyDescent="0.25">
      <c r="A42" s="6"/>
      <c r="B42" s="6"/>
      <c r="C42" s="6"/>
      <c r="D42" s="3"/>
      <c r="E42" s="3"/>
    </row>
    <row r="43" spans="1:14" x14ac:dyDescent="0.25">
      <c r="A43" s="3"/>
      <c r="B43" s="3"/>
      <c r="C43" s="3"/>
      <c r="D43" s="3"/>
      <c r="E43" s="3"/>
    </row>
    <row r="44" spans="1:14" x14ac:dyDescent="0.25">
      <c r="A44" s="3"/>
      <c r="B44" s="3"/>
      <c r="C44" s="3"/>
      <c r="D44" s="3"/>
      <c r="E44" s="3"/>
    </row>
    <row r="45" spans="1:14" x14ac:dyDescent="0.25">
      <c r="A45" s="3"/>
      <c r="B45" s="3"/>
      <c r="C45" s="3"/>
      <c r="D45" s="3"/>
      <c r="E45" s="3"/>
    </row>
    <row r="46" spans="1:14" x14ac:dyDescent="0.25">
      <c r="A46" s="3"/>
      <c r="B46" s="3"/>
      <c r="C46" s="3"/>
      <c r="D46" s="3"/>
      <c r="E46" s="3"/>
    </row>
    <row r="47" spans="1:14" x14ac:dyDescent="0.25">
      <c r="A47" s="3"/>
      <c r="B47" s="3"/>
      <c r="C47" s="3"/>
      <c r="D47" s="3"/>
      <c r="E47" s="3"/>
    </row>
    <row r="48" spans="1:14" x14ac:dyDescent="0.25">
      <c r="A48" s="6"/>
      <c r="B48" s="6"/>
      <c r="C48" s="6"/>
      <c r="D48" s="3"/>
      <c r="E48" s="3"/>
    </row>
    <row r="49" spans="1:5" x14ac:dyDescent="0.25">
      <c r="A49" s="3"/>
      <c r="B49" s="3"/>
      <c r="C49" s="3"/>
      <c r="D49" s="3"/>
      <c r="E49" s="3"/>
    </row>
    <row r="50" spans="1:5" x14ac:dyDescent="0.25">
      <c r="A50" s="3"/>
      <c r="B50" s="3"/>
      <c r="C50" s="3"/>
      <c r="D50" s="3"/>
      <c r="E50" s="3"/>
    </row>
    <row r="51" spans="1:5" x14ac:dyDescent="0.25">
      <c r="A51" s="6"/>
      <c r="B51" s="6"/>
      <c r="C51" s="6"/>
      <c r="D51" s="3"/>
      <c r="E51" s="3"/>
    </row>
    <row r="52" spans="1:5" x14ac:dyDescent="0.25">
      <c r="C52" s="1"/>
      <c r="D52" s="3"/>
      <c r="E52" s="3"/>
    </row>
    <row r="53" spans="1:5" x14ac:dyDescent="0.25">
      <c r="A53" s="3"/>
      <c r="B53" s="3"/>
      <c r="C53" s="3"/>
      <c r="D53" s="3"/>
      <c r="E53" s="3"/>
    </row>
    <row r="54" spans="1:5" x14ac:dyDescent="0.25">
      <c r="A54" s="6"/>
      <c r="B54" s="6"/>
      <c r="C54" s="6"/>
      <c r="D54" s="3"/>
      <c r="E54" s="3"/>
    </row>
    <row r="55" spans="1:5" x14ac:dyDescent="0.25">
      <c r="A55" s="3"/>
      <c r="B55" s="3"/>
      <c r="C55" s="3"/>
      <c r="D55" s="3"/>
      <c r="E55" s="3"/>
    </row>
    <row r="56" spans="1:5" x14ac:dyDescent="0.25">
      <c r="C56" s="1"/>
    </row>
    <row r="57" spans="1:5" x14ac:dyDescent="0.25">
      <c r="C57" s="1"/>
    </row>
    <row r="58" spans="1:5" x14ac:dyDescent="0.25">
      <c r="C58" s="1"/>
    </row>
    <row r="59" spans="1:5" x14ac:dyDescent="0.25">
      <c r="C59" s="1"/>
    </row>
    <row r="60" spans="1:5" x14ac:dyDescent="0.25">
      <c r="C60" s="1"/>
    </row>
    <row r="61" spans="1:5" x14ac:dyDescent="0.25">
      <c r="C61" s="1"/>
    </row>
    <row r="62" spans="1:5" x14ac:dyDescent="0.25">
      <c r="C62" s="1"/>
    </row>
    <row r="63" spans="1:5" x14ac:dyDescent="0.25">
      <c r="C63" s="1"/>
    </row>
    <row r="64" spans="1:5" x14ac:dyDescent="0.25">
      <c r="C64" s="1"/>
    </row>
    <row r="65" spans="3:3" x14ac:dyDescent="0.25">
      <c r="C65" s="1"/>
    </row>
    <row r="66" spans="3:3" x14ac:dyDescent="0.25">
      <c r="C66" s="1"/>
    </row>
    <row r="67" spans="3:3" x14ac:dyDescent="0.25">
      <c r="C67" s="1"/>
    </row>
    <row r="68" spans="3:3" x14ac:dyDescent="0.25">
      <c r="C68" s="1"/>
    </row>
    <row r="69" spans="3:3" x14ac:dyDescent="0.25">
      <c r="C69" s="1"/>
    </row>
    <row r="70" spans="3:3" x14ac:dyDescent="0.25">
      <c r="C70" s="1"/>
    </row>
    <row r="71" spans="3:3" x14ac:dyDescent="0.25">
      <c r="C71" s="1"/>
    </row>
    <row r="72" spans="3:3" x14ac:dyDescent="0.25">
      <c r="C72" s="1"/>
    </row>
    <row r="73" spans="3:3" x14ac:dyDescent="0.25">
      <c r="C73" s="1"/>
    </row>
    <row r="74" spans="3:3" x14ac:dyDescent="0.25">
      <c r="C74" s="1"/>
    </row>
    <row r="75" spans="3:3" x14ac:dyDescent="0.25">
      <c r="C75" s="1"/>
    </row>
    <row r="76" spans="3:3" x14ac:dyDescent="0.25">
      <c r="C76" s="1"/>
    </row>
    <row r="77" spans="3:3" x14ac:dyDescent="0.25">
      <c r="C77" s="1"/>
    </row>
    <row r="78" spans="3:3" x14ac:dyDescent="0.25">
      <c r="C78" s="1"/>
    </row>
    <row r="79" spans="3:3" x14ac:dyDescent="0.25">
      <c r="C79" s="1"/>
    </row>
    <row r="80" spans="3:3" x14ac:dyDescent="0.25">
      <c r="C80" s="1"/>
    </row>
    <row r="81" spans="3:3" x14ac:dyDescent="0.25">
      <c r="C81" s="1"/>
    </row>
    <row r="82" spans="3:3" x14ac:dyDescent="0.25">
      <c r="C82" s="1"/>
    </row>
    <row r="83" spans="3:3" x14ac:dyDescent="0.25">
      <c r="C83" s="1"/>
    </row>
    <row r="84" spans="3:3" x14ac:dyDescent="0.25">
      <c r="C84" s="1"/>
    </row>
    <row r="85" spans="3:3" x14ac:dyDescent="0.25">
      <c r="C85" s="1"/>
    </row>
    <row r="86" spans="3:3" x14ac:dyDescent="0.25">
      <c r="C86" s="1"/>
    </row>
    <row r="87" spans="3:3" x14ac:dyDescent="0.25">
      <c r="C87" s="1"/>
    </row>
    <row r="88" spans="3:3" x14ac:dyDescent="0.25">
      <c r="C88" s="1"/>
    </row>
    <row r="89" spans="3:3" x14ac:dyDescent="0.25">
      <c r="C89" s="1"/>
    </row>
    <row r="90" spans="3:3" x14ac:dyDescent="0.25">
      <c r="C90" s="1"/>
    </row>
    <row r="91" spans="3:3" x14ac:dyDescent="0.25">
      <c r="C91" s="1"/>
    </row>
    <row r="92" spans="3:3" x14ac:dyDescent="0.25">
      <c r="C92" s="1"/>
    </row>
    <row r="93" spans="3:3" x14ac:dyDescent="0.25">
      <c r="C93" s="1"/>
    </row>
    <row r="94" spans="3:3" x14ac:dyDescent="0.25">
      <c r="C94" s="1"/>
    </row>
    <row r="95" spans="3:3" x14ac:dyDescent="0.25">
      <c r="C95" s="1"/>
    </row>
    <row r="473" spans="11:12" x14ac:dyDescent="0.25">
      <c r="K473" s="7"/>
      <c r="L473" s="7"/>
    </row>
  </sheetData>
  <sheetProtection algorithmName="SHA-512" hashValue="tsnPeM1b2YHTmlq3BSt8wvkmfZSYmrVIeRtpQ0CUgqJMthiWZ5V6s0CO2+9JC2Hlk5K9pKHHXRkUsBHk/kjhmA==" saltValue="Pzu49P+I8QC6vVCNOGAW1A==" spinCount="100000" sheet="1" objects="1" scenarios="1" selectLockedCells="1" selectUnlockedCells="1"/>
  <mergeCells count="11">
    <mergeCell ref="S13:S15"/>
    <mergeCell ref="A13:A15"/>
    <mergeCell ref="C13:C15"/>
    <mergeCell ref="D13:D15"/>
    <mergeCell ref="E13:H14"/>
    <mergeCell ref="I13:L14"/>
    <mergeCell ref="M13:N13"/>
    <mergeCell ref="O13:O14"/>
    <mergeCell ref="P13:P14"/>
    <mergeCell ref="Q13:R13"/>
    <mergeCell ref="B13:B15"/>
  </mergeCells>
  <pageMargins left="0.7" right="0.7" top="0.75" bottom="0.75" header="0.3" footer="0.3"/>
  <pageSetup paperSize="9"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C26"/>
  <sheetViews>
    <sheetView zoomScaleNormal="100" workbookViewId="0">
      <selection activeCell="C52" sqref="C52"/>
    </sheetView>
  </sheetViews>
  <sheetFormatPr defaultRowHeight="14.25" x14ac:dyDescent="0.2"/>
  <cols>
    <col min="1" max="1" width="21.5" customWidth="1"/>
    <col min="2" max="2" width="22.25" customWidth="1"/>
    <col min="3" max="3" width="104.375" customWidth="1"/>
  </cols>
  <sheetData>
    <row r="1" spans="1:3" ht="21" x14ac:dyDescent="0.45">
      <c r="A1" s="28" t="s">
        <v>32</v>
      </c>
      <c r="B1" s="28"/>
      <c r="C1" s="28"/>
    </row>
    <row r="2" spans="1:3" x14ac:dyDescent="0.2">
      <c r="A2" s="8"/>
      <c r="B2" s="8"/>
      <c r="C2" s="8"/>
    </row>
    <row r="3" spans="1:3" ht="21" x14ac:dyDescent="0.2">
      <c r="A3" s="95" t="s">
        <v>12</v>
      </c>
      <c r="B3" s="96"/>
      <c r="C3" s="39" t="s">
        <v>13</v>
      </c>
    </row>
    <row r="4" spans="1:3" ht="20.25" x14ac:dyDescent="0.2">
      <c r="A4" s="40" t="s">
        <v>0</v>
      </c>
      <c r="B4" s="40"/>
      <c r="C4" s="40" t="s">
        <v>34</v>
      </c>
    </row>
    <row r="5" spans="1:3" ht="20.25" x14ac:dyDescent="0.2">
      <c r="A5" s="40" t="s">
        <v>23</v>
      </c>
      <c r="B5" s="40"/>
      <c r="C5" s="40" t="s">
        <v>441</v>
      </c>
    </row>
    <row r="6" spans="1:3" ht="20.25" x14ac:dyDescent="0.2">
      <c r="A6" s="40" t="s">
        <v>29</v>
      </c>
      <c r="B6" s="40"/>
      <c r="C6" s="40" t="s">
        <v>457</v>
      </c>
    </row>
    <row r="7" spans="1:3" ht="20.25" x14ac:dyDescent="0.2">
      <c r="A7" s="40" t="s">
        <v>1</v>
      </c>
      <c r="B7" s="40"/>
      <c r="C7" s="40" t="s">
        <v>33</v>
      </c>
    </row>
    <row r="8" spans="1:3" ht="20.25" x14ac:dyDescent="0.2">
      <c r="A8" s="40" t="s">
        <v>2</v>
      </c>
      <c r="B8" s="40"/>
      <c r="C8" s="40" t="s">
        <v>36</v>
      </c>
    </row>
    <row r="9" spans="1:3" ht="20.25" x14ac:dyDescent="0.2">
      <c r="A9" s="40"/>
      <c r="B9" s="40" t="s">
        <v>26</v>
      </c>
      <c r="C9" s="40" t="s">
        <v>35</v>
      </c>
    </row>
    <row r="10" spans="1:3" ht="20.25" x14ac:dyDescent="0.2">
      <c r="A10" s="40"/>
      <c r="B10" s="40" t="s">
        <v>11</v>
      </c>
      <c r="C10" s="40" t="s">
        <v>37</v>
      </c>
    </row>
    <row r="11" spans="1:3" ht="20.25" x14ac:dyDescent="0.2">
      <c r="A11" s="40"/>
      <c r="B11" s="40" t="s">
        <v>22</v>
      </c>
      <c r="C11" s="40" t="s">
        <v>38</v>
      </c>
    </row>
    <row r="12" spans="1:3" ht="27.75" customHeight="1" x14ac:dyDescent="0.2">
      <c r="A12" s="40"/>
      <c r="B12" s="40" t="s">
        <v>14</v>
      </c>
      <c r="C12" s="40" t="s">
        <v>39</v>
      </c>
    </row>
    <row r="13" spans="1:3" ht="20.25" x14ac:dyDescent="0.2">
      <c r="A13" s="40" t="s">
        <v>3</v>
      </c>
      <c r="B13" s="40"/>
      <c r="C13" s="40" t="s">
        <v>42</v>
      </c>
    </row>
    <row r="14" spans="1:3" ht="20.25" x14ac:dyDescent="0.2">
      <c r="A14" s="40"/>
      <c r="B14" s="40" t="s">
        <v>26</v>
      </c>
      <c r="C14" s="40" t="s">
        <v>43</v>
      </c>
    </row>
    <row r="15" spans="1:3" ht="20.25" x14ac:dyDescent="0.2">
      <c r="A15" s="40"/>
      <c r="B15" s="40" t="s">
        <v>11</v>
      </c>
      <c r="C15" s="40" t="s">
        <v>44</v>
      </c>
    </row>
    <row r="16" spans="1:3" ht="20.25" x14ac:dyDescent="0.2">
      <c r="A16" s="40"/>
      <c r="B16" s="40" t="s">
        <v>22</v>
      </c>
      <c r="C16" s="40" t="s">
        <v>41</v>
      </c>
    </row>
    <row r="17" spans="1:3" ht="31.5" customHeight="1" x14ac:dyDescent="0.2">
      <c r="A17" s="40"/>
      <c r="B17" s="40" t="s">
        <v>14</v>
      </c>
      <c r="C17" s="40" t="s">
        <v>40</v>
      </c>
    </row>
    <row r="18" spans="1:3" ht="20.25" x14ac:dyDescent="0.2">
      <c r="A18" s="40" t="s">
        <v>31</v>
      </c>
      <c r="B18" s="40"/>
      <c r="C18" s="40" t="s">
        <v>46</v>
      </c>
    </row>
    <row r="19" spans="1:3" ht="20.25" x14ac:dyDescent="0.2">
      <c r="A19" s="40"/>
      <c r="B19" s="40" t="s">
        <v>15</v>
      </c>
      <c r="C19" s="40" t="s">
        <v>47</v>
      </c>
    </row>
    <row r="20" spans="1:3" ht="20.25" x14ac:dyDescent="0.2">
      <c r="A20" s="40"/>
      <c r="B20" s="40" t="s">
        <v>16</v>
      </c>
      <c r="C20" s="40" t="s">
        <v>48</v>
      </c>
    </row>
    <row r="21" spans="1:3" ht="20.25" x14ac:dyDescent="0.2">
      <c r="A21" s="40" t="s">
        <v>17</v>
      </c>
      <c r="B21" s="40"/>
      <c r="C21" s="40" t="s">
        <v>24</v>
      </c>
    </row>
    <row r="22" spans="1:3" ht="20.25" x14ac:dyDescent="0.2">
      <c r="A22" s="40" t="s">
        <v>18</v>
      </c>
      <c r="B22" s="40"/>
      <c r="C22" s="40" t="s">
        <v>25</v>
      </c>
    </row>
    <row r="23" spans="1:3" ht="20.25" x14ac:dyDescent="0.2">
      <c r="A23" s="40" t="s">
        <v>6</v>
      </c>
      <c r="B23" s="40"/>
      <c r="C23" s="40" t="s">
        <v>458</v>
      </c>
    </row>
    <row r="24" spans="1:3" ht="20.25" x14ac:dyDescent="0.2">
      <c r="A24" s="40"/>
      <c r="B24" s="40" t="s">
        <v>19</v>
      </c>
      <c r="C24" s="40" t="s">
        <v>459</v>
      </c>
    </row>
    <row r="25" spans="1:3" ht="20.25" x14ac:dyDescent="0.2">
      <c r="A25" s="40"/>
      <c r="B25" s="40" t="s">
        <v>20</v>
      </c>
      <c r="C25" s="40" t="s">
        <v>460</v>
      </c>
    </row>
    <row r="26" spans="1:3" ht="20.25" x14ac:dyDescent="0.2">
      <c r="A26" s="40" t="s">
        <v>21</v>
      </c>
      <c r="B26" s="40"/>
      <c r="C26" s="40" t="s">
        <v>45</v>
      </c>
    </row>
  </sheetData>
  <sheetProtection algorithmName="SHA-512" hashValue="SA2Y5b8hcrbK+Lv0UmjXS/MW0Pq2KNM6S3n5zGnqKsAH3EPJmQB98OiPw/1hqFwWhaciwf6jyu1SF+6NaH+8xg==" saltValue="yn7futG7ZjVg/ywSGlXbtg==" spinCount="100000" sheet="1" objects="1" scenarios="1" selectLockedCells="1" selectUnlockedCells="1"/>
  <mergeCells count="1">
    <mergeCell ref="A3:B3"/>
  </mergeCells>
  <pageMargins left="0.7" right="0.7" top="0.75" bottom="0.75" header="0.3" footer="0.3"/>
  <pageSetup paperSize="9" scale="5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2EC3525D5295409BAE9A2C0CFE48D9" ma:contentTypeVersion="8" ma:contentTypeDescription="Create a new document." ma:contentTypeScope="" ma:versionID="b7a42fa71ce15127db6f240fbcf8c9b5">
  <xsd:schema xmlns:xsd="http://www.w3.org/2001/XMLSchema" xmlns:xs="http://www.w3.org/2001/XMLSchema" xmlns:p="http://schemas.microsoft.com/office/2006/metadata/properties" xmlns:ns2="c1b223bf-fcf4-4a2f-a59d-370c27ccd80a" xmlns:ns3="2cf9ca5a-eb8b-4278-b6e2-a77fb43cfef3" targetNamespace="http://schemas.microsoft.com/office/2006/metadata/properties" ma:root="true" ma:fieldsID="ce6186bbd62f49d25c2bffe492a3d7aa" ns2:_="" ns3:_="">
    <xsd:import namespace="c1b223bf-fcf4-4a2f-a59d-370c27ccd80a"/>
    <xsd:import namespace="2cf9ca5a-eb8b-4278-b6e2-a77fb43cfef3"/>
    <xsd:element name="properties">
      <xsd:complexType>
        <xsd:sequence>
          <xsd:element name="documentManagement">
            <xsd:complexType>
              <xsd:all>
                <xsd:element ref="ns2:Historical_x0020_Schema" minOccurs="0"/>
                <xsd:element ref="ns2:_x0e23__x0e32__x0e22__x0e01__x0e32__x0e23_" minOccurs="0"/>
                <xsd:element ref="ns2:Group" minOccurs="0"/>
                <xsd:element ref="ns3:Group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b223bf-fcf4-4a2f-a59d-370c27ccd80a" elementFormDefault="qualified">
    <xsd:import namespace="http://schemas.microsoft.com/office/2006/documentManagement/types"/>
    <xsd:import namespace="http://schemas.microsoft.com/office/infopath/2007/PartnerControls"/>
    <xsd:element name="Historical_x0020_Schema" ma:index="8" nillable="true" ma:displayName="วันที่เผยแพร่" ma:default="" ma:internalName="Historical_x0020_Schema">
      <xsd:simpleType>
        <xsd:restriction base="dms:Text">
          <xsd:maxLength value="255"/>
        </xsd:restriction>
      </xsd:simpleType>
    </xsd:element>
    <xsd:element name="_x0e23__x0e32__x0e22__x0e01__x0e32__x0e23_" ma:index="9" nillable="true" ma:displayName="รายการ" ma:description="รายการ Schema เก่า" ma:internalName="_x0e23__x0e32__x0e22__x0e01__x0e32__x0e23_">
      <xsd:simpleType>
        <xsd:restriction base="dms:Text">
          <xsd:maxLength value="255"/>
        </xsd:restriction>
      </xsd:simpleType>
    </xsd:element>
    <xsd:element name="Group" ma:index="10" nillable="true" ma:displayName="." ma:default="" ma:internalName="Group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f9ca5a-eb8b-4278-b6e2-a77fb43cfef3" elementFormDefault="qualified">
    <xsd:import namespace="http://schemas.microsoft.com/office/2006/documentManagement/types"/>
    <xsd:import namespace="http://schemas.microsoft.com/office/infopath/2007/PartnerControls"/>
    <xsd:element name="Group0" ma:index="11" nillable="true" ma:displayName="Group" ma:internalName="Group0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roup xmlns="c1b223bf-fcf4-4a2f-a59d-370c27ccd80a" xsi:nil="true"/>
    <Historical_x0020_Schema xmlns="c1b223bf-fcf4-4a2f-a59d-370c27ccd80a" xsi:nil="true"/>
    <Group0 xmlns="2cf9ca5a-eb8b-4278-b6e2-a77fb43cfef3">แบบฟอร์มรายงานธุรกรรมของ Market Maker</Group0>
    <_x0e23__x0e32__x0e22__x0e01__x0e32__x0e23_ xmlns="c1b223bf-fcf4-4a2f-a59d-370c27ccd80a">แบบฟอร์มรายงานธุรกรรมซื้อขายสัญญาซื้อขายล่วงหน้าอ้างอิงทองคำใน TFEX และในต่างประเทศ และธุรกรรมการซื้อขาย FX มีผลบังคับใช้ ส.ค. 2562</_x0e23__x0e32__x0e22__x0e01__x0e32__x0e23_>
  </documentManagement>
</p:properties>
</file>

<file path=customXml/itemProps1.xml><?xml version="1.0" encoding="utf-8"?>
<ds:datastoreItem xmlns:ds="http://schemas.openxmlformats.org/officeDocument/2006/customXml" ds:itemID="{085E45E0-F35A-4EC0-B44A-019365C9800D}"/>
</file>

<file path=customXml/itemProps2.xml><?xml version="1.0" encoding="utf-8"?>
<ds:datastoreItem xmlns:ds="http://schemas.openxmlformats.org/officeDocument/2006/customXml" ds:itemID="{20755AC6-6E30-4B97-A1B3-305BE9DA657C}"/>
</file>

<file path=customXml/itemProps3.xml><?xml version="1.0" encoding="utf-8"?>
<ds:datastoreItem xmlns:ds="http://schemas.openxmlformats.org/officeDocument/2006/customXml" ds:itemID="{8681B9FE-C741-4190-9271-996C9C7D68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อ่านก่อนใช้</vt:lpstr>
      <vt:lpstr>ผู้ส่งข้อมูล</vt:lpstr>
      <vt:lpstr>Rule1</vt:lpstr>
      <vt:lpstr>Gold Futures and FX Transaction</vt:lpstr>
      <vt:lpstr>ตัวอย่างการกรอกรายงาน</vt:lpstr>
      <vt:lpstr>รายละเอียด</vt:lpstr>
      <vt:lpstr>CME</vt:lpstr>
      <vt:lpstr>COMEX</vt:lpstr>
      <vt:lpstr>EUREX</vt:lpstr>
      <vt:lpstr>Exchange_Name</vt:lpstr>
      <vt:lpstr>ICE</vt:lpstr>
      <vt:lpstr>List_1</vt:lpstr>
      <vt:lpstr>LME</vt:lpstr>
      <vt:lpstr>NASDAQ</vt:lpstr>
      <vt:lpstr>OTC</vt:lpstr>
      <vt:lpstr>Others</vt:lpstr>
      <vt:lpstr>TFEX</vt:lpstr>
      <vt:lpstr>TOCOM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Saravuth P</dc:creator>
  <cp:lastModifiedBy>TMadmin</cp:lastModifiedBy>
  <cp:lastPrinted>2019-05-27T07:33:03Z</cp:lastPrinted>
  <dcterms:created xsi:type="dcterms:W3CDTF">2019-01-03T12:11:01Z</dcterms:created>
  <dcterms:modified xsi:type="dcterms:W3CDTF">2019-08-15T07:49:01Z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หมวดหมู่">
    <vt:lpwstr>XML Schema และ Excel Input Template และแบบรายงาน</vt:lpwstr>
  </property>
  <property fmtid="{D5CDD505-2E9C-101B-9397-08002B2CF9AE}" pid="3" name="ContentTypeId">
    <vt:lpwstr>0x010100272EC3525D5295409BAE9A2C0CFE48D9</vt:lpwstr>
  </property>
  <property fmtid="{D5CDD505-2E9C-101B-9397-08002B2CF9AE}" pid="4" name="G">
    <vt:lpwstr>Current</vt:lpwstr>
  </property>
  <property fmtid="{D5CDD505-2E9C-101B-9397-08002B2CF9AE}" pid="5" name="Order">
    <vt:r8>8500</vt:r8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ลำดับ">
    <vt:lpwstr/>
  </property>
  <property fmtid="{D5CDD505-2E9C-101B-9397-08002B2CF9AE}" pid="9" name="cffp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g04o">
    <vt:lpwstr/>
  </property>
  <property fmtid="{D5CDD505-2E9C-101B-9397-08002B2CF9AE}" pid="13" name="TemplateUrl">
    <vt:lpwstr/>
  </property>
</Properties>
</file>