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2.Payment\PYMT Compliance\"/>
    </mc:Choice>
  </mc:AlternateContent>
  <bookViews>
    <workbookView xWindow="2595" yWindow="0" windowWidth="20490" windowHeight="7170"/>
  </bookViews>
  <sheets>
    <sheet name="ReadMe" sheetId="15" r:id="rId1"/>
    <sheet name="DS_PGFPP" sheetId="8" r:id="rId2"/>
    <sheet name="DS_PGCIP" sheetId="1" r:id="rId3"/>
    <sheet name="master" sheetId="1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C22" i="8"/>
  <c r="C13" i="8"/>
  <c r="C12" i="8"/>
  <c r="C11" i="8"/>
  <c r="C14" i="8"/>
  <c r="C18" i="8"/>
  <c r="C17" i="8"/>
  <c r="C19" i="8"/>
  <c r="C34" i="8"/>
  <c r="C30" i="8"/>
  <c r="C27" i="8"/>
  <c r="C33" i="8"/>
  <c r="C31" i="8"/>
  <c r="C32" i="8"/>
  <c r="C39" i="8"/>
  <c r="C38" i="8"/>
  <c r="C37" i="8"/>
  <c r="C36" i="8"/>
  <c r="C35" i="8"/>
  <c r="C26" i="8" l="1"/>
  <c r="E34" i="8"/>
  <c r="E26" i="8" s="1"/>
  <c r="D34" i="8"/>
  <c r="E10" i="8"/>
  <c r="E30" i="8"/>
  <c r="D30" i="8"/>
  <c r="D20" i="8"/>
  <c r="D10" i="8" s="1"/>
  <c r="B3" i="1" l="1"/>
  <c r="B3" i="8" l="1"/>
  <c r="C49" i="8" l="1"/>
  <c r="C48" i="8" s="1"/>
  <c r="C54" i="8"/>
  <c r="C57" i="8"/>
  <c r="C42" i="8"/>
  <c r="C40" i="8"/>
  <c r="C29" i="8"/>
  <c r="C28" i="8"/>
  <c r="E20" i="8"/>
  <c r="C24" i="8"/>
  <c r="C21" i="8"/>
  <c r="C14" i="1"/>
  <c r="C10" i="1"/>
  <c r="C20" i="8" l="1"/>
  <c r="C53" i="8"/>
  <c r="C21" i="1"/>
  <c r="C23" i="1" s="1"/>
  <c r="C16" i="8" l="1"/>
  <c r="C15" i="8"/>
  <c r="D26" i="8" l="1"/>
  <c r="D25" i="8" s="1"/>
  <c r="C10" i="8"/>
  <c r="C41" i="8" l="1"/>
  <c r="E25" i="8" s="1"/>
  <c r="C25" i="8" l="1"/>
</calcChain>
</file>

<file path=xl/sharedStrings.xml><?xml version="1.0" encoding="utf-8"?>
<sst xmlns="http://schemas.openxmlformats.org/spreadsheetml/2006/main" count="463" uniqueCount="447">
  <si>
    <t>1.1  รายได้ดอกเบี้ย</t>
  </si>
  <si>
    <t xml:space="preserve">1.3  รายได้อื่น </t>
  </si>
  <si>
    <t>จำนวนเงิน</t>
  </si>
  <si>
    <t>รายการ</t>
  </si>
  <si>
    <t>2.1  ค่าใช้จ่ายดอกเบี้ย</t>
  </si>
  <si>
    <t xml:space="preserve">3.  หนี้สูญ หนี้สงสัยจะสูญ และขาดทุนจากการด้อยค่า </t>
  </si>
  <si>
    <t>4. กำไร (ขาดทุน) จากการดำเนินงานก่อนภาษีเงินได้</t>
  </si>
  <si>
    <t>5. ภาษีเงินได้</t>
  </si>
  <si>
    <t>6. กำไร (ขาดทุน) สุทธิ</t>
  </si>
  <si>
    <t>2.5  ค่าใช้จ่ายอื่น</t>
  </si>
  <si>
    <t>2.4  ค่าใช้จ่ายในการดำเนินการอื่น</t>
  </si>
  <si>
    <t xml:space="preserve">2.2  ค่าใช้จ่ายค่าธรรมเนียมและต้นทุนการให้บริการ </t>
  </si>
  <si>
    <t>2.3  ค่าใช้จ่ายในการขาย</t>
  </si>
  <si>
    <t>หน่วย: บาท</t>
  </si>
  <si>
    <t>ยอดคงค้างสิ้นงวด</t>
  </si>
  <si>
    <t>รหัสสถาบัน</t>
  </si>
  <si>
    <t>ข้อมูล ณ วันที่</t>
  </si>
  <si>
    <t>CL ID</t>
  </si>
  <si>
    <t>รวมสินทรัพย์</t>
  </si>
  <si>
    <t>1. เงินสดและรายการเทียบเท่าเงินสด</t>
  </si>
  <si>
    <t>2. เงินฝากสถาบันการเงิน</t>
  </si>
  <si>
    <t>1.2 รายได้จากการขาย ค่าธรรมเนียม หรือการให้บริการ</t>
  </si>
  <si>
    <t>รวมหนี้สินและส่วนของเจ้าของ</t>
  </si>
  <si>
    <t>รวมหนี้สิน</t>
  </si>
  <si>
    <t>หมุนเวียน (น้อยกว่าหรือเท่ากับ 1 ปี)</t>
  </si>
  <si>
    <t>ไม่หมุนเวียน (มากกว่า 1 ปี)</t>
  </si>
  <si>
    <t>0774300301</t>
  </si>
  <si>
    <t>0774300302</t>
  </si>
  <si>
    <t>0774300306</t>
  </si>
  <si>
    <t>0774300310</t>
  </si>
  <si>
    <t>0774300311</t>
  </si>
  <si>
    <t>0774300312</t>
  </si>
  <si>
    <t>0774300313</t>
  </si>
  <si>
    <t>0774300314</t>
  </si>
  <si>
    <t>0774300319</t>
  </si>
  <si>
    <t>0774300320</t>
  </si>
  <si>
    <t>0774300333</t>
  </si>
  <si>
    <t>0774300334</t>
  </si>
  <si>
    <t>0774300335</t>
  </si>
  <si>
    <t>3. ลูกหนี้การค้า</t>
  </si>
  <si>
    <t>4. สินค้าคงเหลือ</t>
  </si>
  <si>
    <t>5. เงินลงทุนสุทธิ</t>
  </si>
  <si>
    <t>6.  เงินให้สินเชื่อและดอกเบี้ยค้างรับสุทธิ</t>
  </si>
  <si>
    <t>7.  ทรัพย์สินรอการขายสุทธิ</t>
  </si>
  <si>
    <t>8.  ที่ดิน อาคาร และอุปกรณ์สุทธิ</t>
  </si>
  <si>
    <t>9.  ค่าความนิยมและสินทรัพย์ไม่มีตัวตนอื่นสุทธิ</t>
  </si>
  <si>
    <t>10.  สินทรัพย์อื่นสุทธิ</t>
  </si>
  <si>
    <t>11. เจ้าหนี้การค้า</t>
  </si>
  <si>
    <t>12.  เงินกู้ยืม</t>
  </si>
  <si>
    <t>13. หุ้นกู้และตราสารหนี้ที่ออก</t>
  </si>
  <si>
    <t>14. ประมาณการหนี้สิน</t>
  </si>
  <si>
    <t>14.1 ประมาณการหนี้สินสำหรับโครงการผลประโยชน์ของพนักงาน</t>
  </si>
  <si>
    <t>15. หนี้สินอื่น</t>
  </si>
  <si>
    <t>15.1 เงินมัดจำและเงินประกัน</t>
  </si>
  <si>
    <t>15.2 ภาษีและค่าใช้จ่ายค้างจ่าย</t>
  </si>
  <si>
    <t>15.3 ดอกเบี้ยค้างจ่าย</t>
  </si>
  <si>
    <t>15.4 เงินสมทบกองทุนสำรองเลี้ยงชีพและประกันสังคม</t>
  </si>
  <si>
    <t>15.5 หนี้สินภาษีเงินได้รอการตัดบัญชี</t>
  </si>
  <si>
    <t>16.  ส่วนของเจ้าของ</t>
  </si>
  <si>
    <t>16.1 ทุนที่ออกและชำระแล้ว</t>
  </si>
  <si>
    <t>16.1.1 หุ้นบุริมสิทธิ</t>
  </si>
  <si>
    <t>16.1.2 หุ้นสามัญ</t>
  </si>
  <si>
    <t>16.2 ใบสำคัญแสดงสิทธิที่จะซื้อหุ้น</t>
  </si>
  <si>
    <t>17.  ทุนจดทะเบียน</t>
  </si>
  <si>
    <t>17.1 หุ้นบุริมสิทธิ</t>
  </si>
  <si>
    <t>17.1.1 จำนวนหุ้น (หุ้น)</t>
  </si>
  <si>
    <t>17.1.2 มูลค่าที่ตราไว้ (บาท)</t>
  </si>
  <si>
    <t>17.2 หุ้นสามัญ</t>
  </si>
  <si>
    <t>17.2.1 จำนวนหุ้น (หุ้น)</t>
  </si>
  <si>
    <t>17.2.2 มูลค่าที่ตราไว้ (บาท)</t>
  </si>
  <si>
    <t>0201300701</t>
  </si>
  <si>
    <t>0201300702</t>
  </si>
  <si>
    <t>0201300703</t>
  </si>
  <si>
    <t>0201300771</t>
  </si>
  <si>
    <t>0201300770</t>
  </si>
  <si>
    <t>0201300778</t>
  </si>
  <si>
    <t>0201300779</t>
  </si>
  <si>
    <t>0201300780</t>
  </si>
  <si>
    <t>0201300782</t>
  </si>
  <si>
    <t>0201300783</t>
  </si>
  <si>
    <t>0201300784</t>
  </si>
  <si>
    <t>0201300785</t>
  </si>
  <si>
    <t>0201300786</t>
  </si>
  <si>
    <t>0201300787</t>
  </si>
  <si>
    <t>0201300789</t>
  </si>
  <si>
    <t>0201300790</t>
  </si>
  <si>
    <t>0201300791</t>
  </si>
  <si>
    <t>0201300792</t>
  </si>
  <si>
    <t>0201300793</t>
  </si>
  <si>
    <t>0201300794</t>
  </si>
  <si>
    <t>0201300797</t>
  </si>
  <si>
    <t>0201300801</t>
  </si>
  <si>
    <t>0201300802</t>
  </si>
  <si>
    <t>0201300803</t>
  </si>
  <si>
    <t>0201300804</t>
  </si>
  <si>
    <t>0201300806</t>
  </si>
  <si>
    <t>0201300812</t>
  </si>
  <si>
    <t>0201300813</t>
  </si>
  <si>
    <t>0201300814</t>
  </si>
  <si>
    <t>0201300815</t>
  </si>
  <si>
    <t>0201300816</t>
  </si>
  <si>
    <t>0201300817</t>
  </si>
  <si>
    <t>0201300818</t>
  </si>
  <si>
    <t>0201300763</t>
  </si>
  <si>
    <t>0201300768</t>
  </si>
  <si>
    <t>0201300754</t>
  </si>
  <si>
    <t>0201300736</t>
  </si>
  <si>
    <t>0201300730</t>
  </si>
  <si>
    <t>0201300714</t>
  </si>
  <si>
    <t>0201300704</t>
  </si>
  <si>
    <t>16.3 ส่วนเกิน (ต่ำกว่า) มูลค่าหุ้น</t>
  </si>
  <si>
    <t>14.2 ประมาณการหนี้สินอื่นระยะสั้น</t>
  </si>
  <si>
    <t>14.3 ประมาณการหนี้สินอื่นระยะยาว</t>
  </si>
  <si>
    <t>10.1 ลูกหนี้อื่น</t>
  </si>
  <si>
    <t>16.4 องค์ประกอบอื่นของส่วนของเจ้าของ</t>
  </si>
  <si>
    <t>16.5 กำไร (ขาดทุน) สะสม</t>
  </si>
  <si>
    <t>16.5.1 จัดสรรแล้ว</t>
  </si>
  <si>
    <t>16.5.1.1 ทุนสำรองตามกฎหมาย</t>
  </si>
  <si>
    <t>16.5.1.2 อื่น ๆ</t>
  </si>
  <si>
    <t>16.5.2 ยังไม่ได้จัดสรร</t>
  </si>
  <si>
    <t>15.6 หนี้สินอื่น ๆ</t>
  </si>
  <si>
    <t>0201300769</t>
  </si>
  <si>
    <t>0201300788</t>
  </si>
  <si>
    <t>10.2 สินทรัพย์ภาษีเงินได้รอการตัดบัญชี</t>
  </si>
  <si>
    <t>10.3 อสังหาริมทรัพย์เพื่อการลงทุน</t>
  </si>
  <si>
    <t>10.4 สินทรัพย์อื่น ๆ</t>
  </si>
  <si>
    <t>0201300766</t>
  </si>
  <si>
    <t>1. รายได้รวม</t>
  </si>
  <si>
    <t>2. ค่าใช้จ่ายรวม</t>
  </si>
  <si>
    <t>จำนวนหุ้น</t>
  </si>
  <si>
    <t>หน่วย: หุ้น</t>
  </si>
  <si>
    <t>0774300340</t>
  </si>
  <si>
    <t>0201300819</t>
  </si>
  <si>
    <t>0201300820</t>
  </si>
  <si>
    <t>0201300823</t>
  </si>
  <si>
    <t>0201300826</t>
  </si>
  <si>
    <t>0201300827</t>
  </si>
  <si>
    <t>0201300828</t>
  </si>
  <si>
    <t>0201300829</t>
  </si>
  <si>
    <t>999</t>
  </si>
  <si>
    <t>มีนาคม</t>
  </si>
  <si>
    <t>List ผู้ส่งข้อมูล</t>
  </si>
  <si>
    <t>กรุณาเลือก</t>
  </si>
  <si>
    <t>มกราคม</t>
  </si>
  <si>
    <t>กุมภาพันธ์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</si>
  <si>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</si>
  <si>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</si>
  <si>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</si>
  <si>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</si>
  <si>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</si>
  <si>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</si>
  <si>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</si>
  <si>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</si>
  <si>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</si>
  <si>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รายงานฐานะทางการเงินสำหรับผู้ประกอบธุรกิจภายใต้การกำกับตามกฎหมายว่าด้วยระบบการชำระเงิน</t>
  </si>
  <si>
    <t>รายงานผลการดำเนินงานสำหรับผู้ประกอบธุรกิจภายใต้การกำกับตามกฎหมายว่าด้วยระบบการชำระเงิน</t>
  </si>
  <si>
    <t>359</t>
  </si>
  <si>
    <t>การทางพิเศษแห่งประเทศไทย</t>
  </si>
  <si>
    <t>962</t>
  </si>
  <si>
    <t>บริษัท 123 เซอร์วิส จำกัด</t>
  </si>
  <si>
    <t>360</t>
  </si>
  <si>
    <t>บริษัท เคเชอร์ เพย์เมนท์ จำกัด</t>
  </si>
  <si>
    <t>0105563159743</t>
  </si>
  <si>
    <t>บริษัท เคทีซี พรีเพด จำกัด</t>
  </si>
  <si>
    <t>บริษัท เคาน์เตอร์เซอร์วิส จำกัด</t>
  </si>
  <si>
    <t>บริษัท เจ มาร์ท จำกัด (มหาชน)</t>
  </si>
  <si>
    <t>908</t>
  </si>
  <si>
    <t>บริษัท เจเนอรัล คาร์ด เซอร์วิสเซส จำกัด</t>
  </si>
  <si>
    <t>374</t>
  </si>
  <si>
    <t>บริษัท เซ็นทรัล เจดี มันนี่ จำกัด</t>
  </si>
  <si>
    <t>305</t>
  </si>
  <si>
    <t xml:space="preserve">บริษัท เซ็นทรัล เพย์เม้นท์ จำกัด </t>
  </si>
  <si>
    <t>บริษัท เน็กซ์โพสท์ จำกัด</t>
  </si>
  <si>
    <t>บริษัท เนชั่นแนล ไอทีเอ็มเอ๊กซ์ จำกัด</t>
  </si>
  <si>
    <t>353</t>
  </si>
  <si>
    <t>บริษัท มันนี่ สเปซ จำกัด</t>
  </si>
  <si>
    <t>993</t>
  </si>
  <si>
    <t>บริษัท เพย์ โซลูชั่น จำกัด</t>
  </si>
  <si>
    <t>957</t>
  </si>
  <si>
    <t>บริษัท เพย์เพด จำกัด</t>
  </si>
  <si>
    <t>0105559010269</t>
  </si>
  <si>
    <t xml:space="preserve">บริษัท เพย์พาล (ประเทศไทย) จำกัด </t>
  </si>
  <si>
    <t>บริษัท เมเจอร์ ซีนีเพล็กซ์ กรุ้ป จำกัด (มหาชน)</t>
  </si>
  <si>
    <t>บริษัท เร็ด ดอท (ประเทศไทย) จำกัด</t>
  </si>
  <si>
    <t>0105560186715</t>
  </si>
  <si>
    <t>บริษัท เรนนี่ คอปเปอเรชั่น จำกัด</t>
  </si>
  <si>
    <t>338</t>
  </si>
  <si>
    <t>บริษัท สบาย เทคโนโลยี จำกัด (มหาชน)</t>
  </si>
  <si>
    <t>บริษัท เวล็อคซ์ ฟินเทค จำกัด</t>
  </si>
  <si>
    <t>บริษัท เหลียนเหลียน เพย์ อิเล็คทรอนิค เพย์เม้นท์ (ประเทศไทย) จำกัด</t>
  </si>
  <si>
    <t>บริษัท เอเชีย เพย์ (ประเทศไทย) จำกัด</t>
  </si>
  <si>
    <t>0105561108017</t>
  </si>
  <si>
    <t>บริษัท เอเชีย เพย์เมนท์ เซอร์วิสเซส จำกัด</t>
  </si>
  <si>
    <t>0105561052224</t>
  </si>
  <si>
    <t xml:space="preserve">บริษัท เอเลเม้นท์ เพย์เม้นท์ โซลูชั่นส์ (ประเทศไทย) จำกัด </t>
  </si>
  <si>
    <t>บริษัท เอก-ชัย ดีสทรีบิวชั่น ซิสเทม จำกัด</t>
  </si>
  <si>
    <t>358</t>
  </si>
  <si>
    <t>บริษัท เอนี่เพย์ จำกัด</t>
  </si>
  <si>
    <t>339</t>
  </si>
  <si>
    <t>บริษัท เอ็มโอแอล เพย์เมนท์ จำกัด</t>
  </si>
  <si>
    <t>367</t>
  </si>
  <si>
    <t>บริษัท เอ็มซี เปเม้นท์ (ไทยแลนด์) จำกัด</t>
  </si>
  <si>
    <t>362</t>
  </si>
  <si>
    <t>บริษัท เอส อาร์ ที ฟอเร๊กซ์ จำกัด</t>
  </si>
  <si>
    <t>323</t>
  </si>
  <si>
    <t>บริษัท เฮลโลเพย์ จำกัด</t>
  </si>
  <si>
    <t>0105561126546</t>
  </si>
  <si>
    <t>บริษัท แทร็กซ์ (ไทยแลนด์) จำกัด</t>
  </si>
  <si>
    <t>0105561194509</t>
  </si>
  <si>
    <t>บริษัท แฟลชเพย์ จำกัด</t>
  </si>
  <si>
    <t>960</t>
  </si>
  <si>
    <t>บริษัท แรบบิท-ไลน์ เพย์ จำกัด</t>
  </si>
  <si>
    <t>917</t>
  </si>
  <si>
    <t>บริษัท แอดวานซ์ เมจิคการ์ด จำกัด</t>
  </si>
  <si>
    <t>915</t>
  </si>
  <si>
    <t>บริษัท แอดวานซ์ เอ็มเปย์ จำกัด</t>
  </si>
  <si>
    <t>303</t>
  </si>
  <si>
    <t>บริษัท ช้อปปี้เพย์ (ประเทศไทย) จำกัด</t>
  </si>
  <si>
    <t>963</t>
  </si>
  <si>
    <t>บริษัท แอลเอ็นดับเบิ้ลยู จำกัด</t>
  </si>
  <si>
    <t>320</t>
  </si>
  <si>
    <t>บริษัท โกลบอล ไพร์ม คอร์ปอเรชั่น จำกัด</t>
  </si>
  <si>
    <t>909</t>
  </si>
  <si>
    <t>บริษัท โลตัสส์ มันนี่ เซอร์วิสเซส จำกัด</t>
  </si>
  <si>
    <t>บริษัท โอเรียลทัล ซิตี้ กรุ๊ป (ประเทศไทย) จำกัด</t>
  </si>
  <si>
    <t>318</t>
  </si>
  <si>
    <t>บริษัท โอมิเซะ จำกัด</t>
  </si>
  <si>
    <t>301</t>
  </si>
  <si>
    <t>บริษัท ไดนามิค เปย์เม้นท์ จำกัด</t>
  </si>
  <si>
    <t>333</t>
  </si>
  <si>
    <t>บริษัท ไทย เพย์เมนต์ เน็ตเวิร์ก จำกัด</t>
  </si>
  <si>
    <t>บริษัท ไทยไมโคร ดิจิทัล โซลูชั่นส์ จำกัด</t>
  </si>
  <si>
    <t>บริษัท ไทยสมาร์ทคาร์ด จำกัด</t>
  </si>
  <si>
    <t>บริษัท ไปรษณีย์ไทย จำกัด</t>
  </si>
  <si>
    <t>0105560027749</t>
  </si>
  <si>
    <t>บริษัท ไวเพย์ จำกัด</t>
  </si>
  <si>
    <t>0105560068267</t>
  </si>
  <si>
    <t xml:space="preserve">บริษัท ไวร์การ์ด (ประเทศไทย) จำกัด </t>
  </si>
  <si>
    <t>340</t>
  </si>
  <si>
    <t>บริษัท ไอเพย์88 (ประเทศไทย) จำกัด</t>
  </si>
  <si>
    <t>950</t>
  </si>
  <si>
    <t>บริษัท ไอพี เพย์เมนท์ โซลูชั่น จำกัด</t>
  </si>
  <si>
    <t>บริษัท กสิกร โกลบอล เพย์เมนต์ จำกัด</t>
  </si>
  <si>
    <t>0105558017189</t>
  </si>
  <si>
    <t>บริษัท คาเธ่ย์ อินเตอร์เนชั่นแนล ช๊อปปิ้ง เซ็นเตอร์ จำกัด</t>
  </si>
  <si>
    <t>0105561010041</t>
  </si>
  <si>
    <t>บริษัท จีเพย์ เน็ตเวิร์ค (ที) จำกัด</t>
  </si>
  <si>
    <t>992</t>
  </si>
  <si>
    <t>บริษัท จีเอชแอล อีเปย์เม้นส์ จำกัด</t>
  </si>
  <si>
    <t>บริษัท ชัวร์เทเบิล จำกัด</t>
  </si>
  <si>
    <t>0105562166215</t>
  </si>
  <si>
    <t>บริษัท ดิจิเพย์ จำกัด</t>
  </si>
  <si>
    <t>317</t>
  </si>
  <si>
    <t>บริษัท บี-52 แคปปิตอล จำกัด (มหาชน)</t>
  </si>
  <si>
    <t>0105562124041</t>
  </si>
  <si>
    <t>บริษัท ดีเทอร์มิน่า จำกัด</t>
  </si>
  <si>
    <t>บริษัท ทเวลฟ์ วิคทอรี่ จำกัด</t>
  </si>
  <si>
    <t>346</t>
  </si>
  <si>
    <t>บริษัท ทรี เพย์ (ประเทศไทย) จำกัด</t>
  </si>
  <si>
    <t>919</t>
  </si>
  <si>
    <t>บริษัท ทรู มันนี่ จำกัด</t>
  </si>
  <si>
    <t>343</t>
  </si>
  <si>
    <t>บริษัท ทางด่วนและรถไฟฟ้ากรุงเทพ จำกัด (มหาชน)</t>
  </si>
  <si>
    <t>955</t>
  </si>
  <si>
    <t>บริษัท ทีทูพี จำกัด</t>
  </si>
  <si>
    <t>951</t>
  </si>
  <si>
    <t>บริษัท ทูซีทูพี (ประเทศไทย) จำกัด</t>
  </si>
  <si>
    <t>344</t>
  </si>
  <si>
    <t>บริษัท ทูซีทูพี พลัส (ประเทศไทย) จำกัด</t>
  </si>
  <si>
    <t>324</t>
  </si>
  <si>
    <t>บริษัท ธนทัต โซลูชั่น จำกัด</t>
  </si>
  <si>
    <t>349</t>
  </si>
  <si>
    <t>บริษัท บลูเพย์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</si>
  <si>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</si>
  <si>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</si>
  <si>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</si>
  <si>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</si>
  <si>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949</t>
  </si>
  <si>
    <t>บริษัท บางกอก สมาร์ทการ์ด ซิสเทม จำกัด</t>
  </si>
  <si>
    <t>958</t>
  </si>
  <si>
    <t>บริษัท บิ๊กซี ซูเปอร์เซ็นเตอร์ จำกัด (มหาชน)</t>
  </si>
  <si>
    <t>337</t>
  </si>
  <si>
    <t>บริษัท พระยาเปย์ จำกัด</t>
  </si>
  <si>
    <t>304</t>
  </si>
  <si>
    <t>บริษัท พระอินทร์ ฟินเทค จำกัด</t>
  </si>
  <si>
    <t>345</t>
  </si>
  <si>
    <t>บริษัท พีซีโฮม (ประเทศไทย) จำกัด</t>
  </si>
  <si>
    <t>306</t>
  </si>
  <si>
    <t>บริษัท ฟอร์ท สมาร์ท เซอร์วิส จำกัด (มหาชน)</t>
  </si>
  <si>
    <t>บริษัท ฟินเน็ต อินโนเวชั่น เน็ตเวิร์ค จำกัด</t>
  </si>
  <si>
    <t>354</t>
  </si>
  <si>
    <t>บริษัท มีเดีย เซ็นเตอร์ จำกัด</t>
  </si>
  <si>
    <t>บริษัท ศรีสวัสดิ์ พาวเวอร์ 2014 จำกัด</t>
  </si>
  <si>
    <t>บริษัท ศูนย์ประมวลผล จำกัด</t>
  </si>
  <si>
    <t>0105562074027</t>
  </si>
  <si>
    <t>บริษัท สไตรพ์ เพย์เม้นส์ (ประเทศไทย) จำกัด</t>
  </si>
  <si>
    <t>บริษัท สบาย มันนี่ จำกัด</t>
  </si>
  <si>
    <t>บริษัท สรรพสินค้าเซ็นทรัล จำกัด</t>
  </si>
  <si>
    <t>348</t>
  </si>
  <si>
    <t>บริษัท สวัสดีช้อป จำกัด</t>
  </si>
  <si>
    <t>302</t>
  </si>
  <si>
    <t>บริษัท ห้างเซ็นทรัล ดีพาทเมนท์สโตร์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</si>
  <si>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</si>
  <si>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</si>
  <si>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</si>
  <si>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</si>
  <si>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บริษัท อินเทอร์เน็ตประเทศไทย จำกัด (มหาชน)</t>
  </si>
  <si>
    <t>907</t>
  </si>
  <si>
    <t>บริษัท อิออน ธนสินทรัพย์ (ไทยแลนด์) จำกัด (มหาชน)</t>
  </si>
  <si>
    <t>996</t>
  </si>
  <si>
    <t>บริษัท อี-โพส เซอร์วิส จำกัด</t>
  </si>
  <si>
    <t>ไตรมาสที่</t>
  </si>
  <si>
    <t>ประจำปี</t>
  </si>
  <si>
    <t>B01</t>
  </si>
  <si>
    <t>B02</t>
  </si>
  <si>
    <t>B07</t>
  </si>
  <si>
    <t>A81</t>
  </si>
  <si>
    <t>B10</t>
  </si>
  <si>
    <t>0105558136684</t>
  </si>
  <si>
    <t>0105561066616</t>
  </si>
  <si>
    <t>0105560089621</t>
  </si>
  <si>
    <t>B15</t>
  </si>
  <si>
    <t>B14</t>
  </si>
  <si>
    <t>A07</t>
  </si>
  <si>
    <t>0105561062076</t>
  </si>
  <si>
    <t>913</t>
  </si>
  <si>
    <t>A38</t>
  </si>
  <si>
    <t>0105562000228</t>
  </si>
  <si>
    <t>0105559165599</t>
  </si>
  <si>
    <t>0105560142564</t>
  </si>
  <si>
    <t>0105559126747</t>
  </si>
  <si>
    <t>B11</t>
  </si>
  <si>
    <t>0105560060533</t>
  </si>
  <si>
    <t>A39</t>
  </si>
  <si>
    <t>A02</t>
  </si>
  <si>
    <t>วันที่ปิดงวดไตรมาส</t>
  </si>
  <si>
    <t>Q</t>
  </si>
  <si>
    <t>ค่าคงที่ หมายถึง ความถี่ในการส่งข้อมูลเป็นรายไตรมาส</t>
  </si>
  <si>
    <t>PSD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</si>
  <si>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</si>
  <si>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</si>
  <si>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</si>
  <si>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</si>
  <si>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2021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</si>
  <si>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</si>
  <si>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</si>
  <si>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</si>
  <si>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</si>
  <si>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</si>
  <si>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</si>
  <si>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</si>
  <si>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</si>
  <si>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</si>
  <si>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</si>
  <si>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รายงานเป็นรายไตรมาส</t>
  </si>
  <si>
    <t>3.</t>
  </si>
  <si>
    <t>ป้อนข้อมูลลงในช่องที่มีพื้นหลังเป็นสีฟ้าอ่อน</t>
  </si>
  <si>
    <t>4.</t>
  </si>
  <si>
    <t>5.</t>
  </si>
  <si>
    <t>ป้อนวันที่สิ้นเดือนของงวดการรายงาน (Data Set Date) ในรูปแบบ YYYY-MM-DD เป็นปี ค.ศ.</t>
  </si>
  <si>
    <t>6.</t>
  </si>
  <si>
    <t>ป้อนรายละเอียดอื่น ๆ ตามหัวข้อที่กำหนดในตาราง</t>
  </si>
  <si>
    <t>7.</t>
  </si>
  <si>
    <t>ส่งข้อมูลเป็น Excel File มายัง ธปท. ผ่านช่องทางการรับส่งข้อมูลระบบ DMS Data Acquisition (DA)</t>
  </si>
  <si>
    <t>โปรดระบุรหัสสถาบันการเงินของท่าน</t>
  </si>
  <si>
    <t>โปรดระบุชื่อสถาบันการเงินของท่าน</t>
  </si>
  <si>
    <t>แบบรายงานงบการเงินสำหรับผู้ประกอบธุรกิจภายใต้การกำกับตามกฎหมายว่าด้วยระบบการชำระเงิน</t>
  </si>
  <si>
    <t>เป็นค่าคงที่ หมายถึงแบบรายงานงบการเงินสำหรับผู้ประกอบธุรกิจภายใต้การกำกับตามกฎหมายว่าด้วยระบบการชำระเงิน</t>
  </si>
  <si>
    <r>
      <rPr>
        <b/>
        <sz val="14"/>
        <color theme="1"/>
        <rFont val="Browallia New"/>
        <family val="2"/>
      </rPr>
      <t>ชื่อสถาบัน</t>
    </r>
    <r>
      <rPr>
        <b/>
        <strike/>
        <sz val="14"/>
        <color rgb="FFFF0000"/>
        <rFont val="Browallia New"/>
        <family val="2"/>
      </rPr>
      <t/>
    </r>
  </si>
  <si>
    <t>ป้อนรหัสสถาบัน (Organization Id) หากป้อนรหัสสถาบัน (Organization Id) แล้วชื่อสถาบัน (Organization Name)ไม่ปรากฏ ขอความกรุณาป้อนชื่อสถาบันของท่าน (Organization Name) ในช่อง B3</t>
  </si>
  <si>
    <t>ชื่อสถาบัน</t>
  </si>
  <si>
    <t>YYYY-MM-DD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</si>
  <si>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</t>
    </r>
    <r>
      <rPr>
        <b/>
        <sz val="16"/>
        <color rgb="FF0000FF"/>
        <rFont val="Browallia New"/>
        <family val="2"/>
      </rPr>
      <t>Q</t>
    </r>
    <r>
      <rPr>
        <b/>
        <sz val="16"/>
        <color rgb="FFFF0000"/>
        <rFont val="Browallia New"/>
        <family val="2"/>
      </rPr>
      <t>PSD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PGFSP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</si>
  <si>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PGFSP</t>
  </si>
  <si>
    <t>บริษัท วีซ่า อินเตอร์เนชั่นแนล (ประเทศไทย) จำกัด</t>
  </si>
  <si>
    <t>331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</si>
  <si>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</si>
  <si>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</si>
  <si>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</si>
  <si>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</si>
  <si>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</si>
  <si>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</si>
  <si>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011</t>
  </si>
  <si>
    <t>ธนาคารทหารไทยธนชาต จำกัด (มหาชน)</t>
  </si>
  <si>
    <t>014</t>
  </si>
  <si>
    <t>ธนาคารไทยพาณิชย์ จำกัด (มหาชน)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</si>
  <si>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</si>
  <si>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</si>
  <si>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</si>
  <si>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</si>
  <si>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</si>
  <si>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</si>
  <si>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</si>
  <si>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</si>
  <si>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067</t>
  </si>
  <si>
    <t>ธนาคารทิสโก้ จำกัด (มหาชน)</t>
  </si>
  <si>
    <t>069</t>
  </si>
  <si>
    <t>ธนาคารเกียรตินาคินภัทร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</si>
  <si>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</si>
  <si>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</si>
  <si>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</si>
  <si>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</si>
  <si>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</si>
  <si>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</si>
  <si>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030</t>
  </si>
  <si>
    <t>ธนาคารออมสิน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</si>
  <si>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</si>
  <si>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</si>
  <si>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</si>
  <si>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</si>
  <si>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</si>
  <si>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</si>
  <si>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066</t>
  </si>
  <si>
    <t>ธนาคารอิสลามแห่งประเทศไทย</t>
  </si>
  <si>
    <t>098</t>
  </si>
  <si>
    <t>ธนาคารพัฒนาวิสาหกิจขนาดกลางและขนาดย่อมแห่งประเทศไทย</t>
  </si>
  <si>
    <t>026</t>
  </si>
  <si>
    <t>ธนาคารเมกะ สากลพาณิชย์ จำกัด (มหาชน)</t>
  </si>
  <si>
    <t>052</t>
  </si>
  <si>
    <t>ธนาคารแห่งประเทศจีน (ไทย)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</si>
  <si>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</si>
  <si>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</si>
  <si>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</si>
  <si>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</si>
  <si>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008</t>
  </si>
  <si>
    <t xml:space="preserve">ธนาคารเจพีมอร์แกน เชส </t>
  </si>
  <si>
    <t>009</t>
  </si>
  <si>
    <t>ธนาคารโอเวอร์ซี-ไชนีสแบงกิ้ง คอร์ปอเรชั่น จำกัด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</si>
  <si>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</si>
  <si>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</si>
  <si>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</si>
  <si>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</si>
  <si>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023</t>
  </si>
  <si>
    <t>ธนาคารอาร์ เอช บี จำกัด</t>
  </si>
  <si>
    <t>027</t>
  </si>
  <si>
    <t>ธนาคารแห่งอเมริกาเนชั่นแนล แอสโซซิเอชั่น</t>
  </si>
  <si>
    <t>029</t>
  </si>
  <si>
    <t>ธนาคารอินเดียน โอเวอร์ซีส์</t>
  </si>
  <si>
    <t>031</t>
  </si>
  <si>
    <t>ธนาคารฮ่องกงและเซี่ยงไฮ้แบงกิ้งคอร์ปอเรชั่น</t>
  </si>
  <si>
    <t>032</t>
  </si>
  <si>
    <t>ธนาคารดอยซ์แบงก์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</si>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</sst>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.00_ ;\-#,##0.00\ "/>
    <numFmt numFmtId="188" formatCode="yyyy\-mm\-dd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Browallia New"/>
      <family val="2"/>
    </font>
    <font>
      <sz val="14"/>
      <color theme="1"/>
      <name val="Browallia New"/>
      <family val="2"/>
    </font>
    <font>
      <sz val="14"/>
      <name val="Browallia New"/>
      <family val="2"/>
    </font>
    <font>
      <sz val="16"/>
      <name val="Angsana New"/>
      <family val="1"/>
    </font>
    <font>
      <b/>
      <sz val="14"/>
      <color theme="1"/>
      <name val="Browallia New"/>
      <family val="2"/>
    </font>
    <font>
      <b/>
      <u/>
      <sz val="14"/>
      <color theme="1"/>
      <name val="Browallia New"/>
      <family val="2"/>
    </font>
    <font>
      <sz val="11"/>
      <color theme="1"/>
      <name val="Tahoma"/>
      <family val="2"/>
      <scheme val="minor"/>
    </font>
    <font>
      <sz val="16"/>
      <color theme="1"/>
      <name val="BrowalliaUPC"/>
      <family val="2"/>
      <charset val="222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sz val="10"/>
      <name val="Tahoma"/>
      <family val="2"/>
      <scheme val="minor"/>
    </font>
    <font>
      <b/>
      <sz val="16"/>
      <color rgb="FF0000FF"/>
      <name val="Browallia New"/>
      <family val="2"/>
    </font>
    <font>
      <sz val="16"/>
      <color theme="1"/>
      <name val="Browallia New"/>
      <family val="2"/>
    </font>
    <font>
      <sz val="16"/>
      <name val="Browallia New"/>
      <family val="2"/>
    </font>
    <font>
      <b/>
      <sz val="16"/>
      <color theme="1"/>
      <name val="Browallia New"/>
      <family val="2"/>
    </font>
    <font>
      <sz val="16"/>
      <color rgb="FF0000FF"/>
      <name val="Browallia New"/>
      <family val="2"/>
    </font>
    <font>
      <b/>
      <u/>
      <sz val="16"/>
      <name val="Browallia New"/>
      <family val="2"/>
    </font>
    <font>
      <b/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  <font>
      <b/>
      <strike/>
      <sz val="14"/>
      <color rgb="FFFF0000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9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4" fontId="3" fillId="0" borderId="3" xfId="1" applyNumberFormat="1" applyFont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4" fontId="3" fillId="0" borderId="3" xfId="1" applyNumberFormat="1" applyFont="1" applyBorder="1" applyAlignment="1">
      <alignment horizontal="left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right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0" borderId="1" xfId="0" applyFont="1" applyFill="1" applyBorder="1" applyAlignment="1">
      <alignment vertical="top"/>
    </xf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indent="4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7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0" fillId="0" borderId="0" xfId="2" applyFont="1"/>
    <xf numFmtId="0" fontId="1" fillId="0" borderId="0" xfId="2"/>
    <xf numFmtId="0" fontId="11" fillId="0" borderId="1" xfId="12" quotePrefix="1" applyNumberFormat="1" applyFont="1" applyFill="1" applyBorder="1" applyAlignment="1">
      <alignment horizontal="left" vertical="center"/>
    </xf>
    <xf numFmtId="0" fontId="11" fillId="0" borderId="1" xfId="12" applyNumberFormat="1" applyFont="1" applyFill="1" applyBorder="1" applyAlignment="1">
      <alignment vertical="center"/>
    </xf>
    <xf numFmtId="187" fontId="2" fillId="0" borderId="1" xfId="4" applyNumberFormat="1" applyFont="1" applyFill="1" applyBorder="1" applyAlignment="1" applyProtection="1">
      <alignment horizontal="right" vertical="center"/>
      <protection locked="0"/>
    </xf>
    <xf numFmtId="187" fontId="6" fillId="0" borderId="1" xfId="2" applyNumberFormat="1" applyFont="1" applyFill="1" applyBorder="1" applyAlignment="1">
      <alignment horizontal="right" vertical="center"/>
    </xf>
    <xf numFmtId="187" fontId="3" fillId="0" borderId="1" xfId="2" applyNumberFormat="1" applyFont="1" applyFill="1" applyBorder="1" applyAlignment="1">
      <alignment horizontal="right" vertical="center"/>
    </xf>
    <xf numFmtId="187" fontId="3" fillId="2" borderId="0" xfId="0" applyNumberFormat="1" applyFont="1" applyFill="1" applyBorder="1" applyAlignment="1">
      <alignment horizontal="left"/>
    </xf>
    <xf numFmtId="187" fontId="3" fillId="2" borderId="10" xfId="0" applyNumberFormat="1" applyFont="1" applyFill="1" applyBorder="1" applyAlignment="1">
      <alignment horizontal="left"/>
    </xf>
    <xf numFmtId="187" fontId="3" fillId="2" borderId="3" xfId="0" applyNumberFormat="1" applyFont="1" applyFill="1" applyBorder="1" applyAlignment="1">
      <alignment horizontal="left"/>
    </xf>
    <xf numFmtId="0" fontId="16" fillId="4" borderId="0" xfId="6" applyFont="1" applyFill="1"/>
    <xf numFmtId="0" fontId="14" fillId="4" borderId="0" xfId="6" applyFont="1" applyFill="1"/>
    <xf numFmtId="0" fontId="14" fillId="0" borderId="0" xfId="6" applyFont="1"/>
    <xf numFmtId="0" fontId="18" fillId="4" borderId="0" xfId="13" applyFont="1" applyFill="1" applyAlignment="1">
      <alignment horizontal="left" indent="1"/>
    </xf>
    <xf numFmtId="0" fontId="13" fillId="4" borderId="0" xfId="13" applyFont="1" applyFill="1"/>
    <xf numFmtId="0" fontId="19" fillId="4" borderId="0" xfId="13" applyFont="1" applyFill="1"/>
    <xf numFmtId="0" fontId="20" fillId="4" borderId="0" xfId="13" applyFont="1" applyFill="1"/>
    <xf numFmtId="0" fontId="22" fillId="4" borderId="0" xfId="13" applyFont="1" applyFill="1"/>
    <xf numFmtId="0" fontId="15" fillId="4" borderId="0" xfId="13" applyFont="1" applyFill="1"/>
    <xf numFmtId="0" fontId="23" fillId="4" borderId="0" xfId="13" applyFont="1" applyFill="1"/>
    <xf numFmtId="0" fontId="24" fillId="4" borderId="0" xfId="13" applyFont="1" applyFill="1"/>
    <xf numFmtId="0" fontId="25" fillId="4" borderId="0" xfId="13" applyFont="1" applyFill="1"/>
    <xf numFmtId="0" fontId="14" fillId="4" borderId="0" xfId="13" applyFont="1" applyFill="1" applyAlignment="1"/>
    <xf numFmtId="0" fontId="15" fillId="4" borderId="0" xfId="14" applyFont="1" applyFill="1"/>
    <xf numFmtId="49" fontId="15" fillId="4" borderId="0" xfId="14" applyNumberFormat="1" applyFont="1" applyFill="1" applyAlignment="1">
      <alignment horizontal="center"/>
    </xf>
    <xf numFmtId="0" fontId="15" fillId="0" borderId="0" xfId="14" applyFont="1"/>
    <xf numFmtId="0" fontId="15" fillId="4" borderId="0" xfId="14" applyFont="1" applyFill="1" applyAlignment="1"/>
    <xf numFmtId="0" fontId="15" fillId="5" borderId="1" xfId="14" applyFont="1" applyFill="1" applyBorder="1"/>
    <xf numFmtId="0" fontId="14" fillId="4" borderId="0" xfId="6" applyFont="1" applyFill="1" applyAlignment="1">
      <alignment horizontal="left" vertical="top" wrapText="1"/>
    </xf>
    <xf numFmtId="187" fontId="4" fillId="2" borderId="7" xfId="0" applyNumberFormat="1" applyFont="1" applyFill="1" applyBorder="1"/>
    <xf numFmtId="187" fontId="4" fillId="2" borderId="8" xfId="0" applyNumberFormat="1" applyFont="1" applyFill="1" applyBorder="1"/>
    <xf numFmtId="187" fontId="4" fillId="2" borderId="9" xfId="0" applyNumberFormat="1" applyFont="1" applyFill="1" applyBorder="1"/>
    <xf numFmtId="187" fontId="4" fillId="2" borderId="0" xfId="0" applyNumberFormat="1" applyFont="1" applyFill="1"/>
    <xf numFmtId="187" fontId="4" fillId="2" borderId="2" xfId="0" applyNumberFormat="1" applyFont="1" applyFill="1" applyBorder="1"/>
    <xf numFmtId="187" fontId="2" fillId="2" borderId="1" xfId="2" applyNumberFormat="1" applyFont="1" applyFill="1" applyBorder="1" applyAlignment="1">
      <alignment horizontal="left" vertical="center"/>
    </xf>
    <xf numFmtId="187" fontId="2" fillId="2" borderId="7" xfId="2" applyNumberFormat="1" applyFont="1" applyFill="1" applyBorder="1" applyAlignment="1">
      <alignment horizontal="left" vertical="center"/>
    </xf>
    <xf numFmtId="187" fontId="2" fillId="2" borderId="8" xfId="2" applyNumberFormat="1" applyFont="1" applyFill="1" applyBorder="1" applyAlignment="1">
      <alignment horizontal="left" vertical="center"/>
    </xf>
    <xf numFmtId="187" fontId="2" fillId="2" borderId="9" xfId="2" applyNumberFormat="1" applyFont="1" applyFill="1" applyBorder="1" applyAlignment="1">
      <alignment horizontal="left" vertical="center"/>
    </xf>
    <xf numFmtId="3" fontId="4" fillId="5" borderId="1" xfId="15" applyNumberFormat="1" applyFont="1" applyFill="1" applyBorder="1" applyAlignment="1" applyProtection="1">
      <alignment horizontal="right" vertical="center"/>
      <protection locked="0"/>
    </xf>
    <xf numFmtId="49" fontId="6" fillId="0" borderId="5" xfId="1" applyNumberFormat="1" applyFont="1" applyFill="1" applyBorder="1" applyAlignment="1">
      <alignment vertical="center"/>
    </xf>
    <xf numFmtId="0" fontId="2" fillId="0" borderId="5" xfId="14" applyFont="1" applyFill="1" applyBorder="1" applyAlignment="1" applyProtection="1"/>
    <xf numFmtId="187" fontId="4" fillId="5" borderId="1" xfId="15" applyNumberFormat="1" applyFont="1" applyFill="1" applyBorder="1" applyAlignment="1" applyProtection="1">
      <alignment horizontal="right" vertical="center"/>
      <protection locked="0"/>
    </xf>
    <xf numFmtId="187" fontId="2" fillId="5" borderId="1" xfId="15" applyNumberFormat="1" applyFont="1" applyFill="1" applyBorder="1" applyAlignment="1" applyProtection="1">
      <alignment horizontal="right" vertical="center"/>
      <protection locked="0"/>
    </xf>
    <xf numFmtId="49" fontId="4" fillId="5" borderId="1" xfId="1" applyNumberFormat="1" applyFont="1" applyFill="1" applyBorder="1" applyAlignment="1">
      <alignment horizontal="left" vertical="top"/>
    </xf>
    <xf numFmtId="0" fontId="4" fillId="5" borderId="1" xfId="1" applyNumberFormat="1" applyFont="1" applyFill="1" applyBorder="1" applyAlignment="1">
      <alignment horizontal="left" vertical="top"/>
    </xf>
    <xf numFmtId="188" fontId="4" fillId="5" borderId="1" xfId="1" applyNumberFormat="1" applyFont="1" applyFill="1" applyBorder="1" applyAlignment="1">
      <alignment horizontal="left" vertical="top"/>
    </xf>
    <xf numFmtId="1" fontId="4" fillId="5" borderId="1" xfId="1" applyNumberFormat="1" applyFont="1" applyFill="1" applyBorder="1" applyAlignment="1">
      <alignment horizontal="left" vertical="top"/>
    </xf>
    <xf numFmtId="0" fontId="11" fillId="0" borderId="1" xfId="12" applyNumberFormat="1" applyFont="1" applyFill="1" applyBorder="1" applyAlignment="1">
      <alignment horizontal="left" vertical="center"/>
    </xf>
    <xf numFmtId="0" fontId="10" fillId="3" borderId="1" xfId="12" applyFont="1" applyFill="1" applyBorder="1"/>
    <xf numFmtId="0" fontId="4" fillId="0" borderId="1" xfId="0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5" fillId="4" borderId="0" xfId="14" applyFont="1" applyFill="1" applyAlignment="1">
      <alignment horizontal="left" vertical="top" wrapText="1"/>
    </xf>
    <xf numFmtId="187" fontId="3" fillId="0" borderId="0" xfId="0" applyNumberFormat="1" applyFont="1"/>
  </cellXfs>
  <cellStyles count="16">
    <cellStyle name="Comma" xfId="15" builtinId="3"/>
    <cellStyle name="Comma 2" xfId="4"/>
    <cellStyle name="Comma 2 2" xfId="7"/>
    <cellStyle name="Comma 2 2 2" xfId="11"/>
    <cellStyle name="Comma 2 3" xfId="10"/>
    <cellStyle name="Comma 3" xfId="9"/>
    <cellStyle name="Normal" xfId="0" builtinId="0"/>
    <cellStyle name="Normal 2" xfId="5"/>
    <cellStyle name="Normal 2 2" xfId="14"/>
    <cellStyle name="Normal 3" xfId="1"/>
    <cellStyle name="Normal 3 2" xfId="3"/>
    <cellStyle name="Normal 3 3" xfId="6"/>
    <cellStyle name="Normal 4" xfId="2"/>
    <cellStyle name="Normal 4 2" xfId="12"/>
    <cellStyle name="Normal_01 แบบรายงาน SA และ SSA" xfId="13"/>
    <cellStyle name="Percent 2" xfId="8"/>
  </cellStyles>
  <dxfs count="0"/>
  <tableStyles count="0" defaultTableStyle="TableStyleMedium2" defaultPivotStyle="PivotStyleLight16"/>
  <colors>
    <mruColors>
      <color rgb="FFE6F9FE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showGridLines="0" tabSelected="1" workbookViewId="0"/>
  </sheetViews>
  <sheetFormatPr defaultColWidth="9" defaultRowHeight="22.5" x14ac:dyDescent="0.45"/>
  <cols>
    <col min="1" max="6" width="9" style="43"/>
    <col min="7" max="7" width="8.375" style="43" customWidth="1"/>
    <col min="8" max="8" width="79.875" style="43" customWidth="1"/>
    <col min="9" max="16384" width="9" style="43"/>
  </cols>
  <sheetData>
    <row r="1" spans="1:83" ht="23.25" x14ac:dyDescent="0.5">
      <c r="A1" s="41" t="s">
        <v>366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</row>
    <row r="2" spans="1:83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</row>
    <row r="3" spans="1:83" ht="23.25" x14ac:dyDescent="0.5">
      <c r="A3" s="44" t="s">
        <v>372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</row>
    <row r="4" spans="1:83" ht="23.25" x14ac:dyDescent="0.5">
      <c r="A4" s="42"/>
      <c r="B4" s="45" t="s">
        <v>336</v>
      </c>
      <c r="C4" s="82" t="s">
        <v>337</v>
      </c>
      <c r="D4" s="82"/>
      <c r="E4" s="82"/>
      <c r="F4" s="82"/>
      <c r="G4" s="8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</row>
    <row r="5" spans="1:83" ht="23.25" x14ac:dyDescent="0.5">
      <c r="A5" s="42"/>
      <c r="B5" s="46" t="s">
        <v>338</v>
      </c>
      <c r="C5" s="82" t="s">
        <v>339</v>
      </c>
      <c r="D5" s="82"/>
      <c r="E5" s="82"/>
      <c r="F5" s="82"/>
      <c r="G5" s="8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</row>
    <row r="6" spans="1:83" ht="23.25" x14ac:dyDescent="0.5">
      <c r="A6" s="42"/>
      <c r="B6" s="47" t="s">
        <v>340</v>
      </c>
      <c r="C6" s="82" t="s">
        <v>341</v>
      </c>
      <c r="D6" s="82"/>
      <c r="E6" s="82"/>
      <c r="F6" s="82"/>
      <c r="G6" s="8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</row>
    <row r="7" spans="1:83" ht="23.25" x14ac:dyDescent="0.5">
      <c r="A7" s="42"/>
      <c r="B7" s="48" t="s">
        <v>342</v>
      </c>
      <c r="C7" s="49" t="s">
        <v>343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</row>
    <row r="8" spans="1:83" ht="23.25" x14ac:dyDescent="0.5">
      <c r="A8" s="42"/>
      <c r="B8" s="50" t="s">
        <v>344</v>
      </c>
      <c r="C8" s="49" t="s">
        <v>345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</row>
    <row r="9" spans="1:83" ht="23.25" x14ac:dyDescent="0.5">
      <c r="A9" s="42"/>
      <c r="B9" s="51" t="s">
        <v>346</v>
      </c>
      <c r="C9" s="49" t="s">
        <v>347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</row>
    <row r="10" spans="1:83" ht="23.25" x14ac:dyDescent="0.5">
      <c r="A10" s="42"/>
      <c r="B10" s="52" t="s">
        <v>373</v>
      </c>
      <c r="C10" s="53" t="s">
        <v>367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</row>
    <row r="11" spans="1:83" ht="23.25" x14ac:dyDescent="0.5">
      <c r="A11" s="42"/>
      <c r="B11" s="45" t="s">
        <v>348</v>
      </c>
      <c r="C11" s="49" t="s">
        <v>349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</row>
    <row r="12" spans="1:83" x14ac:dyDescent="0.4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</row>
    <row r="13" spans="1:83" ht="23.25" x14ac:dyDescent="0.5">
      <c r="A13" s="44" t="s">
        <v>350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</row>
    <row r="14" spans="1:83" s="56" customFormat="1" ht="23.25" x14ac:dyDescent="0.5">
      <c r="A14" s="54"/>
      <c r="B14" s="55" t="s">
        <v>351</v>
      </c>
      <c r="C14" s="54" t="s">
        <v>352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6" customFormat="1" x14ac:dyDescent="0.45">
      <c r="A15" s="54"/>
      <c r="B15" s="55" t="s">
        <v>353</v>
      </c>
      <c r="C15" s="57" t="s">
        <v>354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6" customFormat="1" x14ac:dyDescent="0.45">
      <c r="A16" s="54"/>
      <c r="B16" s="55" t="s">
        <v>355</v>
      </c>
      <c r="C16" s="57" t="s">
        <v>356</v>
      </c>
      <c r="D16" s="54"/>
      <c r="E16" s="54"/>
      <c r="F16" s="54"/>
      <c r="G16" s="58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6" customFormat="1" x14ac:dyDescent="0.45">
      <c r="A17" s="54"/>
      <c r="B17" s="55" t="s">
        <v>357</v>
      </c>
      <c r="C17" s="57" t="s">
        <v>369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6" customFormat="1" x14ac:dyDescent="0.45">
      <c r="A18" s="54"/>
      <c r="B18" s="55" t="s">
        <v>358</v>
      </c>
      <c r="C18" s="57" t="s">
        <v>359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6" customFormat="1" x14ac:dyDescent="0.45">
      <c r="A19" s="54"/>
      <c r="B19" s="55" t="s">
        <v>360</v>
      </c>
      <c r="C19" s="57" t="s">
        <v>361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6" customFormat="1" x14ac:dyDescent="0.45">
      <c r="A20" s="54"/>
      <c r="B20" s="55" t="s">
        <v>362</v>
      </c>
      <c r="C20" s="57" t="s">
        <v>363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6" customFormat="1" x14ac:dyDescent="0.45">
      <c r="A21" s="54"/>
      <c r="B21" s="55"/>
      <c r="C21" s="57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x14ac:dyDescent="0.45">
      <c r="A22" s="42"/>
      <c r="B22" s="42"/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</row>
    <row r="23" spans="1:83" x14ac:dyDescent="0.45">
      <c r="A23" s="42"/>
      <c r="B23" s="42"/>
      <c r="C23" s="5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</row>
    <row r="24" spans="1:83" x14ac:dyDescent="0.4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</row>
    <row r="25" spans="1:83" x14ac:dyDescent="0.4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</row>
    <row r="26" spans="1:83" x14ac:dyDescent="0.4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</row>
    <row r="27" spans="1:83" x14ac:dyDescent="0.4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</row>
    <row r="28" spans="1:83" x14ac:dyDescent="0.4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</row>
    <row r="29" spans="1:83" x14ac:dyDescent="0.4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</row>
    <row r="30" spans="1:83" x14ac:dyDescent="0.4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</row>
    <row r="31" spans="1:83" x14ac:dyDescent="0.4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</row>
    <row r="32" spans="1:83" x14ac:dyDescent="0.4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</row>
    <row r="33" spans="1:83" x14ac:dyDescent="0.4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</row>
    <row r="34" spans="1:83" x14ac:dyDescent="0.4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83" x14ac:dyDescent="0.4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</row>
    <row r="36" spans="1:83" x14ac:dyDescent="0.4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H59"/>
  <sheetViews>
    <sheetView showGridLines="0" zoomScaleNormal="100" workbookViewId="0">
      <selection activeCell="B2" sqref="B2"/>
    </sheetView>
  </sheetViews>
  <sheetFormatPr defaultColWidth="9" defaultRowHeight="20.25" x14ac:dyDescent="0.4"/>
  <cols>
    <col min="1" max="1" width="16.25" style="2" customWidth="1"/>
    <col min="2" max="2" width="50" style="2" customWidth="1"/>
    <col min="3" max="3" width="15" style="2" customWidth="1"/>
    <col min="4" max="4" width="16.25" style="7" customWidth="1"/>
    <col min="5" max="6" width="13.25" style="7" customWidth="1"/>
    <col min="7" max="16384" width="9" style="2"/>
  </cols>
  <sheetData>
    <row r="1" spans="1:8" ht="21" x14ac:dyDescent="0.45">
      <c r="A1" s="6" t="s">
        <v>154</v>
      </c>
    </row>
    <row r="2" spans="1:8" ht="21" x14ac:dyDescent="0.4">
      <c r="A2" s="70" t="s">
        <v>15</v>
      </c>
      <c r="B2" s="74" t="s">
        <v>364</v>
      </c>
    </row>
    <row r="3" spans="1:8" ht="21" x14ac:dyDescent="0.45">
      <c r="A3" s="71" t="s">
        <v>368</v>
      </c>
      <c r="B3" s="75" t="str">
        <f>IFERROR(VLOOKUP(B$2,master!$A:$B,2,FALSE),"กรุณากรอกชื่อบริษัท")</f>
        <v>โปรดระบุชื่อสถาบันการเงินของท่าน</v>
      </c>
    </row>
    <row r="4" spans="1:8" ht="21" x14ac:dyDescent="0.4">
      <c r="A4" s="70" t="s">
        <v>16</v>
      </c>
      <c r="B4" s="76" t="s">
        <v>371</v>
      </c>
      <c r="C4" s="19"/>
    </row>
    <row r="5" spans="1:8" s="19" customFormat="1" ht="21" x14ac:dyDescent="0.4">
      <c r="A5" s="70" t="s">
        <v>335</v>
      </c>
      <c r="B5" s="76" t="s">
        <v>371</v>
      </c>
      <c r="D5" s="7"/>
      <c r="E5" s="7"/>
      <c r="F5" s="7"/>
    </row>
    <row r="6" spans="1:8" s="19" customFormat="1" ht="21" x14ac:dyDescent="0.4">
      <c r="A6" s="70" t="s">
        <v>311</v>
      </c>
      <c r="B6" s="77"/>
      <c r="D6" s="7"/>
      <c r="E6" s="7"/>
      <c r="F6" s="7"/>
    </row>
    <row r="7" spans="1:8" s="19" customFormat="1" ht="21" x14ac:dyDescent="0.4">
      <c r="A7" s="70" t="s">
        <v>312</v>
      </c>
      <c r="B7" s="77"/>
      <c r="D7" s="7"/>
      <c r="E7" s="7"/>
      <c r="F7" s="7"/>
    </row>
    <row r="8" spans="1:8" x14ac:dyDescent="0.4">
      <c r="C8" s="3"/>
      <c r="D8" s="8"/>
      <c r="E8" s="3" t="s">
        <v>13</v>
      </c>
      <c r="F8" s="13" t="s">
        <v>130</v>
      </c>
    </row>
    <row r="9" spans="1:8" ht="42" x14ac:dyDescent="0.4">
      <c r="A9" s="5" t="s">
        <v>17</v>
      </c>
      <c r="B9" s="10" t="s">
        <v>3</v>
      </c>
      <c r="C9" s="4" t="s">
        <v>14</v>
      </c>
      <c r="D9" s="9" t="s">
        <v>24</v>
      </c>
      <c r="E9" s="9" t="s">
        <v>25</v>
      </c>
      <c r="F9" s="9" t="s">
        <v>129</v>
      </c>
    </row>
    <row r="10" spans="1:8" ht="21" x14ac:dyDescent="0.45">
      <c r="A10" s="24" t="s">
        <v>70</v>
      </c>
      <c r="B10" s="20" t="s">
        <v>18</v>
      </c>
      <c r="C10" s="36">
        <f>ROUND(SUM(C11:C20),2)</f>
        <v>0</v>
      </c>
      <c r="D10" s="36">
        <f>ROUND(SUM(D11:D16,D20),2)</f>
        <v>0</v>
      </c>
      <c r="E10" s="36">
        <f>ROUND(SUM(E15:E20),2)</f>
        <v>0</v>
      </c>
      <c r="F10" s="14"/>
      <c r="H10" s="83"/>
    </row>
    <row r="11" spans="1:8" ht="21" x14ac:dyDescent="0.45">
      <c r="A11" s="24" t="s">
        <v>71</v>
      </c>
      <c r="B11" s="20" t="s">
        <v>19</v>
      </c>
      <c r="C11" s="36">
        <f t="shared" ref="C11:C13" si="0">ROUND(D11,2)</f>
        <v>0</v>
      </c>
      <c r="D11" s="72">
        <v>0</v>
      </c>
      <c r="E11" s="60"/>
      <c r="F11" s="15"/>
    </row>
    <row r="12" spans="1:8" ht="21" x14ac:dyDescent="0.45">
      <c r="A12" s="24" t="s">
        <v>72</v>
      </c>
      <c r="B12" s="20" t="s">
        <v>20</v>
      </c>
      <c r="C12" s="36">
        <f t="shared" si="0"/>
        <v>0</v>
      </c>
      <c r="D12" s="72">
        <v>0</v>
      </c>
      <c r="E12" s="61"/>
      <c r="F12" s="15"/>
    </row>
    <row r="13" spans="1:8" ht="21" x14ac:dyDescent="0.45">
      <c r="A13" s="29" t="s">
        <v>132</v>
      </c>
      <c r="B13" s="20" t="s">
        <v>39</v>
      </c>
      <c r="C13" s="36">
        <f t="shared" si="0"/>
        <v>0</v>
      </c>
      <c r="D13" s="72">
        <v>0</v>
      </c>
      <c r="E13" s="61"/>
      <c r="F13" s="15"/>
    </row>
    <row r="14" spans="1:8" ht="21" x14ac:dyDescent="0.45">
      <c r="A14" s="29" t="s">
        <v>133</v>
      </c>
      <c r="B14" s="20" t="s">
        <v>40</v>
      </c>
      <c r="C14" s="36">
        <f>ROUND(D14,2)</f>
        <v>0</v>
      </c>
      <c r="D14" s="72">
        <v>0</v>
      </c>
      <c r="E14" s="62"/>
      <c r="F14" s="15"/>
    </row>
    <row r="15" spans="1:8" ht="21" customHeight="1" x14ac:dyDescent="0.4">
      <c r="A15" s="24" t="s">
        <v>109</v>
      </c>
      <c r="B15" s="17" t="s">
        <v>41</v>
      </c>
      <c r="C15" s="36">
        <f t="shared" ref="C12:C24" si="1">ROUND(D15+E15,2)</f>
        <v>0</v>
      </c>
      <c r="D15" s="72">
        <v>0</v>
      </c>
      <c r="E15" s="72">
        <v>0</v>
      </c>
      <c r="F15" s="15"/>
    </row>
    <row r="16" spans="1:8" ht="21" x14ac:dyDescent="0.45">
      <c r="A16" s="24" t="s">
        <v>108</v>
      </c>
      <c r="B16" s="20" t="s">
        <v>42</v>
      </c>
      <c r="C16" s="36">
        <f t="shared" si="1"/>
        <v>0</v>
      </c>
      <c r="D16" s="72">
        <v>0</v>
      </c>
      <c r="E16" s="72">
        <v>0</v>
      </c>
      <c r="F16" s="15"/>
    </row>
    <row r="17" spans="1:6" ht="21" x14ac:dyDescent="0.45">
      <c r="A17" s="24" t="s">
        <v>107</v>
      </c>
      <c r="B17" s="20" t="s">
        <v>43</v>
      </c>
      <c r="C17" s="36">
        <f t="shared" ref="C17:C18" si="2">ROUND(E17,2)</f>
        <v>0</v>
      </c>
      <c r="D17" s="63"/>
      <c r="E17" s="72">
        <v>0</v>
      </c>
      <c r="F17" s="15"/>
    </row>
    <row r="18" spans="1:6" ht="21" customHeight="1" x14ac:dyDescent="0.45">
      <c r="A18" s="24" t="s">
        <v>106</v>
      </c>
      <c r="B18" s="22" t="s">
        <v>44</v>
      </c>
      <c r="C18" s="36">
        <f t="shared" si="2"/>
        <v>0</v>
      </c>
      <c r="D18" s="63"/>
      <c r="E18" s="72">
        <v>0</v>
      </c>
      <c r="F18" s="15"/>
    </row>
    <row r="19" spans="1:6" ht="21" x14ac:dyDescent="0.45">
      <c r="A19" s="24" t="s">
        <v>105</v>
      </c>
      <c r="B19" s="22" t="s">
        <v>45</v>
      </c>
      <c r="C19" s="36">
        <f>ROUND(E19,2)</f>
        <v>0</v>
      </c>
      <c r="D19" s="63"/>
      <c r="E19" s="72">
        <v>0</v>
      </c>
      <c r="F19" s="15"/>
    </row>
    <row r="20" spans="1:6" ht="21" x14ac:dyDescent="0.45">
      <c r="A20" s="24" t="s">
        <v>103</v>
      </c>
      <c r="B20" s="22" t="s">
        <v>46</v>
      </c>
      <c r="C20" s="36">
        <f t="shared" si="1"/>
        <v>0</v>
      </c>
      <c r="D20" s="36">
        <f>ROUND(SUM(D21,D24),2)</f>
        <v>0</v>
      </c>
      <c r="E20" s="36">
        <f>ROUND(SUM(E21:E24),2)</f>
        <v>0</v>
      </c>
      <c r="F20" s="15"/>
    </row>
    <row r="21" spans="1:6" x14ac:dyDescent="0.4">
      <c r="A21" s="24" t="s">
        <v>126</v>
      </c>
      <c r="B21" s="21" t="s">
        <v>113</v>
      </c>
      <c r="C21" s="37">
        <f t="shared" si="1"/>
        <v>0</v>
      </c>
      <c r="D21" s="72">
        <v>0</v>
      </c>
      <c r="E21" s="72">
        <v>0</v>
      </c>
      <c r="F21" s="15"/>
    </row>
    <row r="22" spans="1:6" x14ac:dyDescent="0.4">
      <c r="A22" s="24" t="s">
        <v>104</v>
      </c>
      <c r="B22" s="21" t="s">
        <v>123</v>
      </c>
      <c r="C22" s="37">
        <f>ROUND(E22,2)</f>
        <v>0</v>
      </c>
      <c r="D22" s="63"/>
      <c r="E22" s="72">
        <v>0</v>
      </c>
      <c r="F22" s="15"/>
    </row>
    <row r="23" spans="1:6" x14ac:dyDescent="0.4">
      <c r="A23" s="29" t="s">
        <v>134</v>
      </c>
      <c r="B23" s="21" t="s">
        <v>124</v>
      </c>
      <c r="C23" s="37">
        <f>ROUND(E23,2)</f>
        <v>0</v>
      </c>
      <c r="D23" s="63"/>
      <c r="E23" s="72">
        <v>0</v>
      </c>
      <c r="F23" s="15"/>
    </row>
    <row r="24" spans="1:6" x14ac:dyDescent="0.4">
      <c r="A24" s="24" t="s">
        <v>121</v>
      </c>
      <c r="B24" s="21" t="s">
        <v>125</v>
      </c>
      <c r="C24" s="37">
        <f t="shared" si="1"/>
        <v>0</v>
      </c>
      <c r="D24" s="72">
        <v>0</v>
      </c>
      <c r="E24" s="72">
        <v>0</v>
      </c>
      <c r="F24" s="15"/>
    </row>
    <row r="25" spans="1:6" ht="21" x14ac:dyDescent="0.45">
      <c r="A25" s="24" t="s">
        <v>74</v>
      </c>
      <c r="B25" s="20" t="s">
        <v>22</v>
      </c>
      <c r="C25" s="36">
        <f>C26+C41</f>
        <v>0</v>
      </c>
      <c r="D25" s="36">
        <f>D26</f>
        <v>0</v>
      </c>
      <c r="E25" s="36">
        <f>ROUND(E26+C41,2)</f>
        <v>0</v>
      </c>
      <c r="F25" s="15"/>
    </row>
    <row r="26" spans="1:6" ht="21" x14ac:dyDescent="0.45">
      <c r="A26" s="29" t="s">
        <v>135</v>
      </c>
      <c r="B26" s="20" t="s">
        <v>23</v>
      </c>
      <c r="C26" s="36">
        <f>ROUND(SUM(C27:C30,C34),2)</f>
        <v>0</v>
      </c>
      <c r="D26" s="36">
        <f>ROUND(D27+D28+D29+D30+D34,2)</f>
        <v>0</v>
      </c>
      <c r="E26" s="36">
        <f>ROUND(E28+E29+E30+E34,2)</f>
        <v>0</v>
      </c>
      <c r="F26" s="15"/>
    </row>
    <row r="27" spans="1:6" ht="21" x14ac:dyDescent="0.45">
      <c r="A27" s="29" t="s">
        <v>136</v>
      </c>
      <c r="B27" s="22" t="s">
        <v>47</v>
      </c>
      <c r="C27" s="36">
        <f>ROUND(D27,2)</f>
        <v>0</v>
      </c>
      <c r="D27" s="72">
        <v>0</v>
      </c>
      <c r="E27" s="64"/>
      <c r="F27" s="15"/>
    </row>
    <row r="28" spans="1:6" ht="21" customHeight="1" x14ac:dyDescent="0.4">
      <c r="A28" s="24" t="s">
        <v>73</v>
      </c>
      <c r="B28" s="26" t="s">
        <v>48</v>
      </c>
      <c r="C28" s="36">
        <f t="shared" ref="C27:C40" si="3">ROUND(D28+E28,2)</f>
        <v>0</v>
      </c>
      <c r="D28" s="72">
        <v>0</v>
      </c>
      <c r="E28" s="72">
        <v>0</v>
      </c>
      <c r="F28" s="15"/>
    </row>
    <row r="29" spans="1:6" ht="21" x14ac:dyDescent="0.45">
      <c r="A29" s="24" t="s">
        <v>75</v>
      </c>
      <c r="B29" s="22" t="s">
        <v>49</v>
      </c>
      <c r="C29" s="36">
        <f t="shared" si="3"/>
        <v>0</v>
      </c>
      <c r="D29" s="72">
        <v>0</v>
      </c>
      <c r="E29" s="72">
        <v>0</v>
      </c>
      <c r="F29" s="15"/>
    </row>
    <row r="30" spans="1:6" ht="21" x14ac:dyDescent="0.45">
      <c r="A30" s="24" t="s">
        <v>76</v>
      </c>
      <c r="B30" s="22" t="s">
        <v>50</v>
      </c>
      <c r="C30" s="36">
        <f t="shared" si="3"/>
        <v>0</v>
      </c>
      <c r="D30" s="36">
        <f>SUM(D32)</f>
        <v>0</v>
      </c>
      <c r="E30" s="36">
        <f>SUM(E31,E33)</f>
        <v>0</v>
      </c>
      <c r="F30" s="15"/>
    </row>
    <row r="31" spans="1:6" ht="21" x14ac:dyDescent="0.4">
      <c r="A31" s="24" t="s">
        <v>77</v>
      </c>
      <c r="B31" s="21" t="s">
        <v>51</v>
      </c>
      <c r="C31" s="37">
        <f>ROUND(E31,2)</f>
        <v>0</v>
      </c>
      <c r="D31" s="65"/>
      <c r="E31" s="72">
        <v>0</v>
      </c>
      <c r="F31" s="15"/>
    </row>
    <row r="32" spans="1:6" x14ac:dyDescent="0.4">
      <c r="A32" s="29" t="s">
        <v>137</v>
      </c>
      <c r="B32" s="21" t="s">
        <v>111</v>
      </c>
      <c r="C32" s="37">
        <f>ROUND(D32,2)</f>
        <v>0</v>
      </c>
      <c r="D32" s="72">
        <v>0</v>
      </c>
      <c r="E32" s="64"/>
      <c r="F32" s="15"/>
    </row>
    <row r="33" spans="1:6" ht="21" x14ac:dyDescent="0.4">
      <c r="A33" s="29" t="s">
        <v>138</v>
      </c>
      <c r="B33" s="21" t="s">
        <v>112</v>
      </c>
      <c r="C33" s="37">
        <f>ROUND(E33,2)</f>
        <v>0</v>
      </c>
      <c r="D33" s="65"/>
      <c r="E33" s="72">
        <v>0</v>
      </c>
      <c r="F33" s="15"/>
    </row>
    <row r="34" spans="1:6" ht="21" x14ac:dyDescent="0.45">
      <c r="A34" s="24" t="s">
        <v>78</v>
      </c>
      <c r="B34" s="22" t="s">
        <v>52</v>
      </c>
      <c r="C34" s="36">
        <f t="shared" ref="C34" si="4">ROUND(D34+E34,2)</f>
        <v>0</v>
      </c>
      <c r="D34" s="36">
        <f>SUM(D35:D38,D40)</f>
        <v>0</v>
      </c>
      <c r="E34" s="36">
        <f>SUM(E39:E40)</f>
        <v>0</v>
      </c>
      <c r="F34" s="15"/>
    </row>
    <row r="35" spans="1:6" ht="21" x14ac:dyDescent="0.4">
      <c r="A35" s="24" t="s">
        <v>79</v>
      </c>
      <c r="B35" s="21" t="s">
        <v>53</v>
      </c>
      <c r="C35" s="37">
        <f>ROUND(D35,2)</f>
        <v>0</v>
      </c>
      <c r="D35" s="72">
        <v>0</v>
      </c>
      <c r="E35" s="66"/>
      <c r="F35" s="15"/>
    </row>
    <row r="36" spans="1:6" ht="21" x14ac:dyDescent="0.4">
      <c r="A36" s="24" t="s">
        <v>80</v>
      </c>
      <c r="B36" s="21" t="s">
        <v>54</v>
      </c>
      <c r="C36" s="37">
        <f t="shared" ref="C36:C38" si="5">ROUND(D36,2)</f>
        <v>0</v>
      </c>
      <c r="D36" s="72">
        <v>0</v>
      </c>
      <c r="E36" s="67"/>
      <c r="F36" s="15"/>
    </row>
    <row r="37" spans="1:6" ht="21" x14ac:dyDescent="0.4">
      <c r="A37" s="24" t="s">
        <v>81</v>
      </c>
      <c r="B37" s="21" t="s">
        <v>55</v>
      </c>
      <c r="C37" s="37">
        <f t="shared" si="5"/>
        <v>0</v>
      </c>
      <c r="D37" s="72">
        <v>0</v>
      </c>
      <c r="E37" s="67"/>
      <c r="F37" s="15"/>
    </row>
    <row r="38" spans="1:6" ht="21" x14ac:dyDescent="0.4">
      <c r="A38" s="24" t="s">
        <v>82</v>
      </c>
      <c r="B38" s="21" t="s">
        <v>56</v>
      </c>
      <c r="C38" s="37">
        <f t="shared" si="5"/>
        <v>0</v>
      </c>
      <c r="D38" s="72">
        <v>0</v>
      </c>
      <c r="E38" s="68"/>
      <c r="F38" s="15"/>
    </row>
    <row r="39" spans="1:6" ht="21" x14ac:dyDescent="0.4">
      <c r="A39" s="24" t="s">
        <v>83</v>
      </c>
      <c r="B39" s="21" t="s">
        <v>57</v>
      </c>
      <c r="C39" s="37">
        <f>ROUND(E39,2)</f>
        <v>0</v>
      </c>
      <c r="D39" s="65"/>
      <c r="E39" s="72">
        <v>0</v>
      </c>
      <c r="F39" s="15"/>
    </row>
    <row r="40" spans="1:6" x14ac:dyDescent="0.4">
      <c r="A40" s="24" t="s">
        <v>122</v>
      </c>
      <c r="B40" s="21" t="s">
        <v>120</v>
      </c>
      <c r="C40" s="37">
        <f t="shared" si="3"/>
        <v>0</v>
      </c>
      <c r="D40" s="72">
        <v>0</v>
      </c>
      <c r="E40" s="72">
        <v>0</v>
      </c>
      <c r="F40" s="15"/>
    </row>
    <row r="41" spans="1:6" ht="21" x14ac:dyDescent="0.45">
      <c r="A41" s="24" t="s">
        <v>84</v>
      </c>
      <c r="B41" s="22" t="s">
        <v>58</v>
      </c>
      <c r="C41" s="36">
        <f>ROUND(C42+C45+C46+C47+C48,2)</f>
        <v>0</v>
      </c>
      <c r="D41" s="38"/>
      <c r="E41" s="39"/>
      <c r="F41" s="15"/>
    </row>
    <row r="42" spans="1:6" ht="21" x14ac:dyDescent="0.45">
      <c r="A42" s="24" t="s">
        <v>85</v>
      </c>
      <c r="B42" s="27" t="s">
        <v>59</v>
      </c>
      <c r="C42" s="36">
        <f>ROUND(SUM(C43:C44),2)</f>
        <v>0</v>
      </c>
      <c r="D42" s="38"/>
      <c r="E42" s="38"/>
      <c r="F42" s="15"/>
    </row>
    <row r="43" spans="1:6" x14ac:dyDescent="0.4">
      <c r="A43" s="24" t="s">
        <v>86</v>
      </c>
      <c r="B43" s="25" t="s">
        <v>60</v>
      </c>
      <c r="C43" s="72">
        <v>0</v>
      </c>
      <c r="D43" s="38"/>
      <c r="E43" s="38"/>
      <c r="F43" s="15"/>
    </row>
    <row r="44" spans="1:6" x14ac:dyDescent="0.4">
      <c r="A44" s="24" t="s">
        <v>87</v>
      </c>
      <c r="B44" s="25" t="s">
        <v>61</v>
      </c>
      <c r="C44" s="72">
        <v>0</v>
      </c>
      <c r="D44" s="38"/>
      <c r="E44" s="38"/>
      <c r="F44" s="15"/>
    </row>
    <row r="45" spans="1:6" ht="21" x14ac:dyDescent="0.45">
      <c r="A45" s="24" t="s">
        <v>88</v>
      </c>
      <c r="B45" s="27" t="s">
        <v>62</v>
      </c>
      <c r="C45" s="73">
        <v>0</v>
      </c>
      <c r="D45" s="38"/>
      <c r="E45" s="38"/>
      <c r="F45" s="15"/>
    </row>
    <row r="46" spans="1:6" ht="21" x14ac:dyDescent="0.45">
      <c r="A46" s="24" t="s">
        <v>89</v>
      </c>
      <c r="B46" s="27" t="s">
        <v>110</v>
      </c>
      <c r="C46" s="73">
        <v>0</v>
      </c>
      <c r="D46" s="38"/>
      <c r="E46" s="38"/>
      <c r="F46" s="15"/>
    </row>
    <row r="47" spans="1:6" ht="21" x14ac:dyDescent="0.45">
      <c r="A47" s="24" t="s">
        <v>90</v>
      </c>
      <c r="B47" s="27" t="s">
        <v>114</v>
      </c>
      <c r="C47" s="73">
        <v>0</v>
      </c>
      <c r="D47" s="38"/>
      <c r="E47" s="38"/>
      <c r="F47" s="15"/>
    </row>
    <row r="48" spans="1:6" ht="21" x14ac:dyDescent="0.45">
      <c r="A48" s="24" t="s">
        <v>91</v>
      </c>
      <c r="B48" s="27" t="s">
        <v>115</v>
      </c>
      <c r="C48" s="36">
        <f>ROUND(SUM(C49,C52),2)</f>
        <v>0</v>
      </c>
      <c r="D48" s="38"/>
      <c r="E48" s="38"/>
      <c r="F48" s="15"/>
    </row>
    <row r="49" spans="1:6" x14ac:dyDescent="0.4">
      <c r="A49" s="24" t="s">
        <v>92</v>
      </c>
      <c r="B49" s="25" t="s">
        <v>116</v>
      </c>
      <c r="C49" s="37">
        <f>ROUND(SUM(C50:C51),2)</f>
        <v>0</v>
      </c>
      <c r="D49" s="38"/>
      <c r="E49" s="38"/>
      <c r="F49" s="15"/>
    </row>
    <row r="50" spans="1:6" x14ac:dyDescent="0.4">
      <c r="A50" s="24" t="s">
        <v>93</v>
      </c>
      <c r="B50" s="28" t="s">
        <v>117</v>
      </c>
      <c r="C50" s="72">
        <v>0</v>
      </c>
      <c r="D50" s="38"/>
      <c r="E50" s="38"/>
      <c r="F50" s="15"/>
    </row>
    <row r="51" spans="1:6" x14ac:dyDescent="0.4">
      <c r="A51" s="24" t="s">
        <v>94</v>
      </c>
      <c r="B51" s="28" t="s">
        <v>118</v>
      </c>
      <c r="C51" s="72">
        <v>0</v>
      </c>
      <c r="D51" s="38"/>
      <c r="E51" s="38"/>
      <c r="F51" s="15"/>
    </row>
    <row r="52" spans="1:6" x14ac:dyDescent="0.4">
      <c r="A52" s="24" t="s">
        <v>95</v>
      </c>
      <c r="B52" s="25" t="s">
        <v>119</v>
      </c>
      <c r="C52" s="72">
        <v>0</v>
      </c>
      <c r="D52" s="38"/>
      <c r="E52" s="38"/>
      <c r="F52" s="15"/>
    </row>
    <row r="53" spans="1:6" ht="21" x14ac:dyDescent="0.45">
      <c r="A53" s="24" t="s">
        <v>96</v>
      </c>
      <c r="B53" s="22" t="s">
        <v>63</v>
      </c>
      <c r="C53" s="36">
        <f>ROUND(SUM(C54,C57),2)</f>
        <v>0</v>
      </c>
      <c r="D53" s="38"/>
      <c r="E53" s="38"/>
      <c r="F53" s="15"/>
    </row>
    <row r="54" spans="1:6" x14ac:dyDescent="0.4">
      <c r="A54" s="24" t="s">
        <v>97</v>
      </c>
      <c r="B54" s="21" t="s">
        <v>64</v>
      </c>
      <c r="C54" s="37">
        <f>ROUND(F55*C56,2)</f>
        <v>0</v>
      </c>
      <c r="D54" s="38"/>
      <c r="E54" s="38"/>
      <c r="F54" s="15"/>
    </row>
    <row r="55" spans="1:6" x14ac:dyDescent="0.4">
      <c r="A55" s="24" t="s">
        <v>98</v>
      </c>
      <c r="B55" s="25" t="s">
        <v>65</v>
      </c>
      <c r="C55" s="38"/>
      <c r="D55" s="38"/>
      <c r="E55" s="38"/>
      <c r="F55" s="69">
        <v>0</v>
      </c>
    </row>
    <row r="56" spans="1:6" x14ac:dyDescent="0.4">
      <c r="A56" s="24" t="s">
        <v>99</v>
      </c>
      <c r="B56" s="25" t="s">
        <v>66</v>
      </c>
      <c r="C56" s="72">
        <v>0</v>
      </c>
      <c r="D56" s="38"/>
      <c r="E56" s="38"/>
      <c r="F56" s="15"/>
    </row>
    <row r="57" spans="1:6" x14ac:dyDescent="0.4">
      <c r="A57" s="24" t="s">
        <v>100</v>
      </c>
      <c r="B57" s="21" t="s">
        <v>67</v>
      </c>
      <c r="C57" s="37">
        <f>ROUND(F58*C59,2)</f>
        <v>0</v>
      </c>
      <c r="D57" s="38"/>
      <c r="E57" s="38"/>
      <c r="F57" s="15"/>
    </row>
    <row r="58" spans="1:6" x14ac:dyDescent="0.4">
      <c r="A58" s="24" t="s">
        <v>101</v>
      </c>
      <c r="B58" s="25" t="s">
        <v>68</v>
      </c>
      <c r="C58" s="38"/>
      <c r="D58" s="38"/>
      <c r="E58" s="38"/>
      <c r="F58" s="69">
        <v>0</v>
      </c>
    </row>
    <row r="59" spans="1:6" x14ac:dyDescent="0.4">
      <c r="A59" s="24" t="s">
        <v>102</v>
      </c>
      <c r="B59" s="25" t="s">
        <v>69</v>
      </c>
      <c r="C59" s="72">
        <v>0</v>
      </c>
      <c r="D59" s="40"/>
      <c r="E59" s="40"/>
      <c r="F59" s="16"/>
    </row>
  </sheetData>
  <dataValidations count="5">
    <dataValidation type="whole" allowBlank="1" showInputMessage="1" showErrorMessage="1" error="กรุณาระบุไตรมาส ระหว่าง 1-4" sqref="B6">
      <formula1>1</formula1>
      <formula2>4</formula2>
    </dataValidation>
    <dataValidation type="whole" allowBlank="1" showInputMessage="1" showErrorMessage="1" error="กรุณาระบุปี ค.ศ." sqref="B7">
      <formula1>2018</formula1>
      <formula2>2543</formula2>
    </dataValidation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B4">
      <formula1>OR(MONTH(B4)=3,MONTH(B4)=6,MONTH(B4)=9,MONTH(B4)=12)</formula1>
    </dataValidation>
    <dataValidation type="date" operator="greaterThanOrEqual" allowBlank="1" showInputMessage="1" showErrorMessage="1" error="ต้องอยู่ในรูปแบบ &quot;YYYY-MM-DD&quot; " sqref="B5">
      <formula1>1</formula1>
    </dataValidation>
    <dataValidation type="whole" operator="greaterThanOrEqual" allowBlank="1" showInputMessage="1" showErrorMessage="1" errorTitle="กรุณาใส่ค่าเป็นตัวเลข" error="สามารถระบุค่าได้เฉพาะค่าที่เป็นตัวเลขจำนวนเต็มที่มากกว่าหรือเท่ากับ 0 เท่านั้น" sqref="F55 F58">
      <formula1>0</formula1>
    </dataValidation>
  </dataValidations>
  <pageMargins left="0.7" right="0.7" top="0.75" bottom="0.75" header="0.3" footer="0.3"/>
  <pageSetup paperSize="9" orientation="portrait" r:id="rId1"/>
  <ignoredErrors>
    <ignoredError sqref="A10:A59" numberStoredAsText="1"/>
    <ignoredError sqref="C10 C48:C49 C40:C42 C28:C29 C20:C21 C15:C16 C24:C25" formulaRange="1"/>
    <ignoredError sqref="C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D23"/>
  <sheetViews>
    <sheetView showGridLines="0" zoomScaleNormal="100" workbookViewId="0">
      <selection activeCell="B2" sqref="B2"/>
    </sheetView>
  </sheetViews>
  <sheetFormatPr defaultColWidth="9" defaultRowHeight="20.25" x14ac:dyDescent="0.4"/>
  <cols>
    <col min="1" max="1" width="16.25" style="2" customWidth="1"/>
    <col min="2" max="2" width="50" style="2" customWidth="1"/>
    <col min="3" max="3" width="15.125" style="2" customWidth="1"/>
    <col min="4" max="16384" width="9" style="2"/>
  </cols>
  <sheetData>
    <row r="1" spans="1:4" ht="21" x14ac:dyDescent="0.45">
      <c r="A1" s="6" t="s">
        <v>155</v>
      </c>
    </row>
    <row r="2" spans="1:4" ht="21" x14ac:dyDescent="0.4">
      <c r="A2" s="70" t="s">
        <v>15</v>
      </c>
      <c r="B2" s="74" t="s">
        <v>364</v>
      </c>
    </row>
    <row r="3" spans="1:4" ht="21" x14ac:dyDescent="0.45">
      <c r="A3" s="71" t="s">
        <v>368</v>
      </c>
      <c r="B3" s="75" t="str">
        <f>IFERROR(VLOOKUP(B$2,master!$A:$B,2,FALSE),"กรุณากรอกชื่อบริษัท")</f>
        <v>โปรดระบุชื่อสถาบันการเงินของท่าน</v>
      </c>
    </row>
    <row r="4" spans="1:4" ht="21" x14ac:dyDescent="0.4">
      <c r="A4" s="70" t="s">
        <v>16</v>
      </c>
      <c r="B4" s="76" t="s">
        <v>371</v>
      </c>
    </row>
    <row r="5" spans="1:4" s="19" customFormat="1" ht="21" x14ac:dyDescent="0.4">
      <c r="A5" s="70" t="s">
        <v>335</v>
      </c>
      <c r="B5" s="76" t="s">
        <v>371</v>
      </c>
    </row>
    <row r="6" spans="1:4" s="19" customFormat="1" ht="21" x14ac:dyDescent="0.4">
      <c r="A6" s="70" t="s">
        <v>311</v>
      </c>
      <c r="B6" s="77"/>
    </row>
    <row r="7" spans="1:4" s="19" customFormat="1" ht="21" x14ac:dyDescent="0.4">
      <c r="A7" s="70" t="s">
        <v>312</v>
      </c>
      <c r="B7" s="77"/>
    </row>
    <row r="8" spans="1:4" x14ac:dyDescent="0.4">
      <c r="C8" s="11" t="s">
        <v>13</v>
      </c>
    </row>
    <row r="9" spans="1:4" ht="21" x14ac:dyDescent="0.4">
      <c r="A9" s="5" t="s">
        <v>17</v>
      </c>
      <c r="B9" s="10" t="s">
        <v>3</v>
      </c>
      <c r="C9" s="12" t="s">
        <v>2</v>
      </c>
    </row>
    <row r="10" spans="1:4" ht="21" x14ac:dyDescent="0.4">
      <c r="A10" s="30" t="s">
        <v>26</v>
      </c>
      <c r="B10" s="1" t="s">
        <v>127</v>
      </c>
      <c r="C10" s="35">
        <f>ROUND(SUM(C11:C13),2)</f>
        <v>0</v>
      </c>
      <c r="D10" s="19"/>
    </row>
    <row r="11" spans="1:4" x14ac:dyDescent="0.4">
      <c r="A11" s="30" t="s">
        <v>27</v>
      </c>
      <c r="B11" s="80" t="s">
        <v>0</v>
      </c>
      <c r="C11" s="72">
        <v>0</v>
      </c>
      <c r="D11" s="19"/>
    </row>
    <row r="12" spans="1:4" x14ac:dyDescent="0.4">
      <c r="A12" s="30" t="s">
        <v>28</v>
      </c>
      <c r="B12" s="81" t="s">
        <v>21</v>
      </c>
      <c r="C12" s="72">
        <v>0</v>
      </c>
      <c r="D12" s="19"/>
    </row>
    <row r="13" spans="1:4" x14ac:dyDescent="0.4">
      <c r="A13" s="30" t="s">
        <v>29</v>
      </c>
      <c r="B13" s="81" t="s">
        <v>1</v>
      </c>
      <c r="C13" s="72">
        <v>0</v>
      </c>
      <c r="D13" s="19"/>
    </row>
    <row r="14" spans="1:4" ht="21" x14ac:dyDescent="0.4">
      <c r="A14" s="30" t="s">
        <v>30</v>
      </c>
      <c r="B14" s="1" t="s">
        <v>128</v>
      </c>
      <c r="C14" s="35">
        <f>ROUND(SUM(C15:C19),2)</f>
        <v>0</v>
      </c>
      <c r="D14" s="19"/>
    </row>
    <row r="15" spans="1:4" x14ac:dyDescent="0.4">
      <c r="A15" s="30" t="s">
        <v>31</v>
      </c>
      <c r="B15" s="80" t="s">
        <v>4</v>
      </c>
      <c r="C15" s="72">
        <v>0</v>
      </c>
      <c r="D15" s="19"/>
    </row>
    <row r="16" spans="1:4" x14ac:dyDescent="0.4">
      <c r="A16" s="30" t="s">
        <v>32</v>
      </c>
      <c r="B16" s="80" t="s">
        <v>11</v>
      </c>
      <c r="C16" s="72">
        <v>0</v>
      </c>
      <c r="D16" s="19"/>
    </row>
    <row r="17" spans="1:4" x14ac:dyDescent="0.4">
      <c r="A17" s="30" t="s">
        <v>131</v>
      </c>
      <c r="B17" s="80" t="s">
        <v>12</v>
      </c>
      <c r="C17" s="72">
        <v>0</v>
      </c>
      <c r="D17" s="19"/>
    </row>
    <row r="18" spans="1:4" x14ac:dyDescent="0.4">
      <c r="A18" s="30" t="s">
        <v>33</v>
      </c>
      <c r="B18" s="80" t="s">
        <v>10</v>
      </c>
      <c r="C18" s="72">
        <v>0</v>
      </c>
      <c r="D18" s="19"/>
    </row>
    <row r="19" spans="1:4" x14ac:dyDescent="0.4">
      <c r="A19" s="30" t="s">
        <v>34</v>
      </c>
      <c r="B19" s="80" t="s">
        <v>9</v>
      </c>
      <c r="C19" s="72">
        <v>0</v>
      </c>
      <c r="D19" s="19"/>
    </row>
    <row r="20" spans="1:4" ht="21" x14ac:dyDescent="0.4">
      <c r="A20" s="30" t="s">
        <v>35</v>
      </c>
      <c r="B20" s="1" t="s">
        <v>5</v>
      </c>
      <c r="C20" s="72">
        <v>0</v>
      </c>
      <c r="D20" s="19"/>
    </row>
    <row r="21" spans="1:4" ht="21" x14ac:dyDescent="0.4">
      <c r="A21" s="30" t="s">
        <v>36</v>
      </c>
      <c r="B21" s="1" t="s">
        <v>6</v>
      </c>
      <c r="C21" s="35">
        <f>ROUND(C10-C14-C20,2)</f>
        <v>0</v>
      </c>
      <c r="D21" s="19"/>
    </row>
    <row r="22" spans="1:4" ht="21" x14ac:dyDescent="0.4">
      <c r="A22" s="30" t="s">
        <v>37</v>
      </c>
      <c r="B22" s="1" t="s">
        <v>7</v>
      </c>
      <c r="C22" s="72">
        <v>0</v>
      </c>
      <c r="D22" s="19"/>
    </row>
    <row r="23" spans="1:4" ht="21" x14ac:dyDescent="0.4">
      <c r="A23" s="30" t="s">
        <v>38</v>
      </c>
      <c r="B23" s="1" t="s">
        <v>8</v>
      </c>
      <c r="C23" s="35">
        <f>ROUND(C21-C22,2)</f>
        <v>0</v>
      </c>
      <c r="D23" s="19"/>
    </row>
  </sheetData>
  <dataValidations count="5"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เท่านั้น" sqref="C10 C14 C21 C23">
      <formula1>ISNUMBER(C10)</formula1>
    </dataValidation>
    <dataValidation type="whole" allowBlank="1" showInputMessage="1" showErrorMessage="1" error="กรุณาระบุปี ค.ศ." sqref="B7">
      <formula1>2018</formula1>
      <formula2>2543</formula2>
    </dataValidation>
    <dataValidation type="whole" allowBlank="1" showInputMessage="1" showErrorMessage="1" error="กรุณาระบุไตรมาส ระหว่าง 1-4" sqref="B6">
      <formula1>1</formula1>
      <formula2>4</formula2>
    </dataValidation>
    <dataValidation type="date" operator="greaterThanOrEqual" allowBlank="1" showInputMessage="1" showErrorMessage="1" error="ต้องอยู่ในรูปแบบ &quot;YYYY-MM-DD&quot; " sqref="B5">
      <formula1>1</formula1>
    </dataValidation>
    <dataValidation type="custom" allowBlank="1" showInputMessage="1" showErrorMessage="1" errorTitle="กรุณาระบุวันที่สิ้นเดือนในไตรมาส" error="กรุณาระบุวันที่สิ้นเดือนตามไตรมาสสามารถระบุได้เพียงเดือน_x000a_- มีนาคม_x000a_- มิถุนายน_x000a_- กันยายน_x000a_- ธันวาคม" sqref="B4">
      <formula1>OR(MONTH(B4)=3,MONTH(B4)=6,MONTH(B4)=9,MONTH(B4)=12)</formula1>
    </dataValidation>
  </dataValidations>
  <pageMargins left="0.7" right="0.7" top="0.75" bottom="0.75" header="0.3" footer="0.3"/>
  <pageSetup paperSize="9" orientation="portrait" r:id="rId1"/>
  <ignoredErrors>
    <ignoredError sqref="C10 C21 C23" unlockedFormula="1"/>
    <ignoredError sqref="C14" formulaRange="1" unlockedFormula="1"/>
    <ignoredError sqref="A10:A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8"/>
  <sheetViews>
    <sheetView zoomScale="85" zoomScaleNormal="85" workbookViewId="0"/>
  </sheetViews>
  <sheetFormatPr defaultRowHeight="14.25" x14ac:dyDescent="0.2"/>
  <cols>
    <col min="1" max="1" width="18.125" style="18" customWidth="1"/>
    <col min="2" max="2" width="45.5" style="18" customWidth="1"/>
    <col min="3" max="3" width="9" style="18"/>
    <col min="4" max="5" width="0" style="23" hidden="1" customWidth="1"/>
    <col min="6" max="6" width="9.875" style="23" hidden="1" customWidth="1"/>
    <col min="7" max="8" width="0" style="23" hidden="1" customWidth="1"/>
    <col min="9" max="16384" width="9" style="18"/>
  </cols>
  <sheetData>
    <row r="1" spans="1:8" x14ac:dyDescent="0.2">
      <c r="A1" s="31" t="s">
        <v>141</v>
      </c>
      <c r="B1" s="32"/>
      <c r="D1" s="23" t="s">
        <v>142</v>
      </c>
      <c r="F1" s="23" t="s">
        <v>142</v>
      </c>
      <c r="H1" s="23" t="s">
        <v>142</v>
      </c>
    </row>
    <row r="2" spans="1:8" x14ac:dyDescent="0.2">
      <c r="A2" s="79" t="s">
        <v>364</v>
      </c>
      <c r="B2" s="79" t="s">
        <v>365</v>
      </c>
      <c r="D2" s="23">
        <v>28</v>
      </c>
      <c r="F2" s="23" t="s">
        <v>143</v>
      </c>
      <c r="H2" s="23">
        <v>2020</v>
      </c>
    </row>
    <row r="3" spans="1:8" ht="21" x14ac:dyDescent="0.2">
      <c r="A3" s="33" t="s">
        <v>139</v>
      </c>
      <c r="B3" s="34" t="s">
        <v>370</v>
      </c>
      <c r="D3" s="23">
        <v>29</v>
      </c>
      <c r="F3" s="23" t="s">
        <v>144</v>
      </c>
      <c r="H3" s="23">
        <v>2021</v>
      </c>
    </row>
    <row r="4" spans="1:8" ht="21" x14ac:dyDescent="0.2">
      <c r="A4" s="78" t="s">
        <v>376</v>
      </c>
      <c r="B4" s="34" t="s">
        <v>377</v>
      </c>
      <c r="D4" s="23">
        <v>30</v>
      </c>
      <c r="F4" s="23" t="s">
        <v>140</v>
      </c>
      <c r="G4" s="23">
        <v>1</v>
      </c>
      <c r="H4" s="23">
        <v>2022</v>
      </c>
    </row>
    <row r="5" spans="1:8" ht="21" x14ac:dyDescent="0.2">
      <c r="A5" s="78" t="s">
        <v>378</v>
      </c>
      <c r="B5" s="34" t="s">
        <v>379</v>
      </c>
      <c r="D5" s="23">
        <v>31</v>
      </c>
      <c r="F5" s="23" t="s">
        <v>145</v>
      </c>
      <c r="H5" s="23">
        <v>2023</v>
      </c>
    </row>
    <row r="6" spans="1:8" ht="21" x14ac:dyDescent="0.2">
      <c r="A6" s="78" t="s">
        <v>380</v>
      </c>
      <c r="B6" s="34" t="s">
        <v>381</v>
      </c>
      <c r="F6" s="23" t="s">
        <v>146</v>
      </c>
      <c r="H6" s="23">
        <v>2024</v>
      </c>
    </row>
    <row r="7" spans="1:8" ht="21" x14ac:dyDescent="0.2">
      <c r="A7" s="78" t="s">
        <v>382</v>
      </c>
      <c r="B7" s="34" t="s">
        <v>383</v>
      </c>
      <c r="F7" s="23" t="s">
        <v>147</v>
      </c>
      <c r="G7" s="23">
        <v>2</v>
      </c>
      <c r="H7" s="23">
        <v>2025</v>
      </c>
    </row>
    <row r="8" spans="1:8" ht="21" x14ac:dyDescent="0.2">
      <c r="A8" s="78" t="s">
        <v>384</v>
      </c>
      <c r="B8" s="34" t="s">
        <v>385</v>
      </c>
      <c r="F8" s="23" t="s">
        <v>148</v>
      </c>
      <c r="H8" s="23">
        <v>2026</v>
      </c>
    </row>
    <row r="9" spans="1:8" ht="21" x14ac:dyDescent="0.2">
      <c r="A9" s="78" t="s">
        <v>386</v>
      </c>
      <c r="B9" s="34" t="s">
        <v>387</v>
      </c>
      <c r="F9" s="23" t="s">
        <v>149</v>
      </c>
      <c r="H9" s="23">
        <v>2027</v>
      </c>
    </row>
    <row r="10" spans="1:8" ht="21" x14ac:dyDescent="0.2">
      <c r="A10" s="78" t="s">
        <v>388</v>
      </c>
      <c r="B10" s="34" t="s">
        <v>389</v>
      </c>
      <c r="F10" s="23" t="s">
        <v>150</v>
      </c>
      <c r="G10" s="23">
        <v>3</v>
      </c>
      <c r="H10" s="23">
        <v>2028</v>
      </c>
    </row>
    <row r="11" spans="1:8" ht="21" x14ac:dyDescent="0.2">
      <c r="A11" s="78" t="s">
        <v>390</v>
      </c>
      <c r="B11" s="34" t="s">
        <v>391</v>
      </c>
      <c r="F11" s="23" t="s">
        <v>151</v>
      </c>
      <c r="H11" s="23">
        <v>2029</v>
      </c>
    </row>
    <row r="12" spans="1:8" ht="21" x14ac:dyDescent="0.2">
      <c r="A12" s="78" t="s">
        <v>392</v>
      </c>
      <c r="B12" s="34" t="s">
        <v>393</v>
      </c>
      <c r="F12" s="23" t="s">
        <v>152</v>
      </c>
      <c r="H12" s="23">
        <v>2030</v>
      </c>
    </row>
    <row r="13" spans="1:8" ht="21" x14ac:dyDescent="0.2">
      <c r="A13" s="78" t="s">
        <v>394</v>
      </c>
      <c r="B13" s="34" t="s">
        <v>395</v>
      </c>
      <c r="F13" s="23" t="s">
        <v>153</v>
      </c>
      <c r="G13" s="23">
        <v>4</v>
      </c>
      <c r="H13" s="23">
        <v>2031</v>
      </c>
    </row>
    <row r="14" spans="1:8" ht="21" x14ac:dyDescent="0.2">
      <c r="A14" s="78" t="s">
        <v>396</v>
      </c>
      <c r="B14" s="34" t="s">
        <v>397</v>
      </c>
      <c r="H14" s="23">
        <v>2032</v>
      </c>
    </row>
    <row r="15" spans="1:8" ht="21" x14ac:dyDescent="0.2">
      <c r="A15" s="78" t="s">
        <v>398</v>
      </c>
      <c r="B15" s="34" t="s">
        <v>399</v>
      </c>
      <c r="H15" s="23">
        <v>2033</v>
      </c>
    </row>
    <row r="16" spans="1:8" ht="21" x14ac:dyDescent="0.2">
      <c r="A16" s="78" t="s">
        <v>400</v>
      </c>
      <c r="B16" s="34" t="s">
        <v>401</v>
      </c>
      <c r="H16" s="23">
        <v>2034</v>
      </c>
    </row>
    <row r="17" spans="1:8" ht="21" x14ac:dyDescent="0.2">
      <c r="A17" s="78" t="s">
        <v>402</v>
      </c>
      <c r="B17" s="34" t="s">
        <v>403</v>
      </c>
      <c r="H17" s="23">
        <v>2035</v>
      </c>
    </row>
    <row r="18" spans="1:8" ht="21" x14ac:dyDescent="0.2">
      <c r="A18" s="78" t="s">
        <v>404</v>
      </c>
      <c r="B18" s="34" t="s">
        <v>405</v>
      </c>
      <c r="H18" s="23">
        <v>2036</v>
      </c>
    </row>
    <row r="19" spans="1:8" ht="21" x14ac:dyDescent="0.2">
      <c r="A19" s="78" t="s">
        <v>406</v>
      </c>
      <c r="B19" s="34" t="s">
        <v>407</v>
      </c>
      <c r="H19" s="23">
        <v>2037</v>
      </c>
    </row>
    <row r="20" spans="1:8" ht="21" x14ac:dyDescent="0.2">
      <c r="A20" s="78" t="s">
        <v>408</v>
      </c>
      <c r="B20" s="34" t="s">
        <v>409</v>
      </c>
      <c r="H20" s="23">
        <v>2038</v>
      </c>
    </row>
    <row r="21" spans="1:8" ht="21" x14ac:dyDescent="0.2">
      <c r="A21" s="78" t="s">
        <v>410</v>
      </c>
      <c r="B21" s="34" t="s">
        <v>411</v>
      </c>
      <c r="H21" s="23">
        <v>2039</v>
      </c>
    </row>
    <row r="22" spans="1:8" ht="21" x14ac:dyDescent="0.2">
      <c r="A22" s="78" t="s">
        <v>412</v>
      </c>
      <c r="B22" s="34" t="s">
        <v>413</v>
      </c>
      <c r="H22" s="23">
        <v>2040</v>
      </c>
    </row>
    <row r="23" spans="1:8" ht="21" x14ac:dyDescent="0.2">
      <c r="A23" s="78" t="s">
        <v>414</v>
      </c>
      <c r="B23" s="34" t="s">
        <v>415</v>
      </c>
    </row>
    <row r="24" spans="1:8" ht="21" x14ac:dyDescent="0.2">
      <c r="A24" s="78" t="s">
        <v>416</v>
      </c>
      <c r="B24" s="34" t="s">
        <v>417</v>
      </c>
    </row>
    <row r="25" spans="1:8" ht="21" x14ac:dyDescent="0.2">
      <c r="A25" s="78" t="s">
        <v>418</v>
      </c>
      <c r="B25" s="34" t="s">
        <v>419</v>
      </c>
    </row>
    <row r="26" spans="1:8" ht="21" x14ac:dyDescent="0.2">
      <c r="A26" s="78" t="s">
        <v>420</v>
      </c>
      <c r="B26" s="34" t="s">
        <v>421</v>
      </c>
    </row>
    <row r="27" spans="1:8" ht="21" x14ac:dyDescent="0.2">
      <c r="A27" s="78" t="s">
        <v>422</v>
      </c>
      <c r="B27" s="34" t="s">
        <v>423</v>
      </c>
    </row>
    <row r="28" spans="1:8" ht="21" x14ac:dyDescent="0.2">
      <c r="A28" s="78" t="s">
        <v>424</v>
      </c>
      <c r="B28" s="34" t="s">
        <v>425</v>
      </c>
    </row>
    <row r="29" spans="1:8" ht="21" x14ac:dyDescent="0.2">
      <c r="A29" s="78" t="s">
        <v>426</v>
      </c>
      <c r="B29" s="34" t="s">
        <v>427</v>
      </c>
    </row>
    <row r="30" spans="1:8" ht="21" x14ac:dyDescent="0.2">
      <c r="A30" s="78" t="s">
        <v>428</v>
      </c>
      <c r="B30" s="34" t="s">
        <v>429</v>
      </c>
    </row>
    <row r="31" spans="1:8" ht="21" x14ac:dyDescent="0.2">
      <c r="A31" s="78" t="s">
        <v>430</v>
      </c>
      <c r="B31" s="34" t="s">
        <v>431</v>
      </c>
    </row>
    <row r="32" spans="1:8" ht="21" x14ac:dyDescent="0.2">
      <c r="A32" s="78" t="s">
        <v>432</v>
      </c>
      <c r="B32" s="34" t="s">
        <v>433</v>
      </c>
    </row>
    <row r="33" spans="1:2" ht="21" x14ac:dyDescent="0.2">
      <c r="A33" s="78" t="s">
        <v>434</v>
      </c>
      <c r="B33" s="34" t="s">
        <v>435</v>
      </c>
    </row>
    <row r="34" spans="1:2" ht="21" x14ac:dyDescent="0.2">
      <c r="A34" s="78" t="s">
        <v>436</v>
      </c>
      <c r="B34" s="34" t="s">
        <v>437</v>
      </c>
    </row>
    <row r="35" spans="1:2" ht="21" x14ac:dyDescent="0.2">
      <c r="A35" s="78" t="s">
        <v>438</v>
      </c>
      <c r="B35" s="34" t="s">
        <v>439</v>
      </c>
    </row>
    <row r="36" spans="1:2" ht="21" x14ac:dyDescent="0.2">
      <c r="A36" s="78" t="s">
        <v>440</v>
      </c>
      <c r="B36" s="34" t="s">
        <v>441</v>
      </c>
    </row>
    <row r="37" spans="1:2" ht="21" x14ac:dyDescent="0.2">
      <c r="A37" s="78" t="s">
        <v>442</v>
      </c>
      <c r="B37" s="34" t="s">
        <v>443</v>
      </c>
    </row>
    <row r="38" spans="1:2" ht="21" x14ac:dyDescent="0.2">
      <c r="A38" s="78" t="s">
        <v>444</v>
      </c>
      <c r="B38" s="34" t="s">
        <v>445</v>
      </c>
    </row>
    <row r="39" spans="1:2" ht="21" x14ac:dyDescent="0.2">
      <c r="A39" s="78" t="s">
        <v>156</v>
      </c>
      <c r="B39" s="34" t="s">
        <v>157</v>
      </c>
    </row>
    <row r="40" spans="1:2" ht="21" x14ac:dyDescent="0.2">
      <c r="A40" s="78" t="s">
        <v>158</v>
      </c>
      <c r="B40" s="34" t="s">
        <v>159</v>
      </c>
    </row>
    <row r="41" spans="1:2" ht="21" x14ac:dyDescent="0.2">
      <c r="A41" s="78" t="s">
        <v>160</v>
      </c>
      <c r="B41" s="34" t="s">
        <v>161</v>
      </c>
    </row>
    <row r="42" spans="1:2" ht="21" x14ac:dyDescent="0.2">
      <c r="A42" s="78" t="s">
        <v>162</v>
      </c>
      <c r="B42" s="34" t="s">
        <v>163</v>
      </c>
    </row>
    <row r="43" spans="1:2" ht="21" x14ac:dyDescent="0.2">
      <c r="A43" s="78" t="s">
        <v>313</v>
      </c>
      <c r="B43" s="34" t="s">
        <v>164</v>
      </c>
    </row>
    <row r="44" spans="1:2" ht="21" x14ac:dyDescent="0.2">
      <c r="A44" s="78" t="s">
        <v>314</v>
      </c>
      <c r="B44" s="34" t="s">
        <v>165</v>
      </c>
    </row>
    <row r="45" spans="1:2" ht="21" x14ac:dyDescent="0.2">
      <c r="A45" s="78" t="s">
        <v>166</v>
      </c>
      <c r="B45" s="34" t="s">
        <v>167</v>
      </c>
    </row>
    <row r="46" spans="1:2" ht="21" x14ac:dyDescent="0.2">
      <c r="A46" s="78" t="s">
        <v>168</v>
      </c>
      <c r="B46" s="34" t="s">
        <v>169</v>
      </c>
    </row>
    <row r="47" spans="1:2" ht="21" x14ac:dyDescent="0.2">
      <c r="A47" s="78" t="s">
        <v>170</v>
      </c>
      <c r="B47" s="34" t="s">
        <v>171</v>
      </c>
    </row>
    <row r="48" spans="1:2" ht="21" x14ac:dyDescent="0.2">
      <c r="A48" s="78" t="s">
        <v>315</v>
      </c>
      <c r="B48" s="34" t="s">
        <v>172</v>
      </c>
    </row>
    <row r="49" spans="1:2" ht="21" x14ac:dyDescent="0.2">
      <c r="A49" s="78" t="s">
        <v>316</v>
      </c>
      <c r="B49" s="34" t="s">
        <v>173</v>
      </c>
    </row>
    <row r="50" spans="1:2" ht="21" x14ac:dyDescent="0.2">
      <c r="A50" s="78" t="s">
        <v>174</v>
      </c>
      <c r="B50" s="34" t="s">
        <v>175</v>
      </c>
    </row>
    <row r="51" spans="1:2" ht="21" x14ac:dyDescent="0.2">
      <c r="A51" s="78" t="s">
        <v>176</v>
      </c>
      <c r="B51" s="34" t="s">
        <v>177</v>
      </c>
    </row>
    <row r="52" spans="1:2" ht="21" x14ac:dyDescent="0.2">
      <c r="A52" s="78" t="s">
        <v>178</v>
      </c>
      <c r="B52" s="34" t="s">
        <v>179</v>
      </c>
    </row>
    <row r="53" spans="1:2" ht="21" x14ac:dyDescent="0.2">
      <c r="A53" s="78" t="s">
        <v>180</v>
      </c>
      <c r="B53" s="34" t="s">
        <v>181</v>
      </c>
    </row>
    <row r="54" spans="1:2" ht="21" x14ac:dyDescent="0.2">
      <c r="A54" s="78" t="s">
        <v>317</v>
      </c>
      <c r="B54" s="34" t="s">
        <v>182</v>
      </c>
    </row>
    <row r="55" spans="1:2" ht="21" x14ac:dyDescent="0.2">
      <c r="A55" s="78" t="s">
        <v>318</v>
      </c>
      <c r="B55" s="34" t="s">
        <v>183</v>
      </c>
    </row>
    <row r="56" spans="1:2" ht="21" x14ac:dyDescent="0.2">
      <c r="A56" s="78" t="s">
        <v>184</v>
      </c>
      <c r="B56" s="34" t="s">
        <v>185</v>
      </c>
    </row>
    <row r="57" spans="1:2" ht="21" x14ac:dyDescent="0.2">
      <c r="A57" s="78" t="s">
        <v>186</v>
      </c>
      <c r="B57" s="34" t="s">
        <v>187</v>
      </c>
    </row>
    <row r="58" spans="1:2" ht="21" x14ac:dyDescent="0.2">
      <c r="A58" s="78" t="s">
        <v>319</v>
      </c>
      <c r="B58" s="34" t="s">
        <v>188</v>
      </c>
    </row>
    <row r="59" spans="1:2" ht="21" x14ac:dyDescent="0.2">
      <c r="A59" s="78" t="s">
        <v>320</v>
      </c>
      <c r="B59" s="34" t="s">
        <v>189</v>
      </c>
    </row>
    <row r="60" spans="1:2" ht="21" x14ac:dyDescent="0.2">
      <c r="A60" s="78" t="s">
        <v>321</v>
      </c>
      <c r="B60" s="34" t="s">
        <v>190</v>
      </c>
    </row>
    <row r="61" spans="1:2" ht="21" x14ac:dyDescent="0.2">
      <c r="A61" s="78" t="s">
        <v>191</v>
      </c>
      <c r="B61" s="34" t="s">
        <v>192</v>
      </c>
    </row>
    <row r="62" spans="1:2" ht="21" x14ac:dyDescent="0.2">
      <c r="A62" s="78" t="s">
        <v>193</v>
      </c>
      <c r="B62" s="34" t="s">
        <v>194</v>
      </c>
    </row>
    <row r="63" spans="1:2" ht="21" x14ac:dyDescent="0.2">
      <c r="A63" s="78" t="s">
        <v>322</v>
      </c>
      <c r="B63" s="34" t="s">
        <v>195</v>
      </c>
    </row>
    <row r="64" spans="1:2" ht="21" x14ac:dyDescent="0.2">
      <c r="A64" s="78" t="s">
        <v>196</v>
      </c>
      <c r="B64" s="34" t="s">
        <v>197</v>
      </c>
    </row>
    <row r="65" spans="1:2" ht="21" x14ac:dyDescent="0.2">
      <c r="A65" s="78" t="s">
        <v>198</v>
      </c>
      <c r="B65" s="34" t="s">
        <v>199</v>
      </c>
    </row>
    <row r="66" spans="1:2" ht="21" x14ac:dyDescent="0.2">
      <c r="A66" s="78" t="s">
        <v>200</v>
      </c>
      <c r="B66" s="34" t="s">
        <v>201</v>
      </c>
    </row>
    <row r="67" spans="1:2" ht="21" x14ac:dyDescent="0.2">
      <c r="A67" s="78" t="s">
        <v>202</v>
      </c>
      <c r="B67" s="34" t="s">
        <v>203</v>
      </c>
    </row>
    <row r="68" spans="1:2" ht="21" x14ac:dyDescent="0.2">
      <c r="A68" s="78" t="s">
        <v>204</v>
      </c>
      <c r="B68" s="34" t="s">
        <v>205</v>
      </c>
    </row>
    <row r="69" spans="1:2" ht="21" x14ac:dyDescent="0.2">
      <c r="A69" s="78" t="s">
        <v>206</v>
      </c>
      <c r="B69" s="34" t="s">
        <v>207</v>
      </c>
    </row>
    <row r="70" spans="1:2" ht="21" x14ac:dyDescent="0.2">
      <c r="A70" s="78" t="s">
        <v>208</v>
      </c>
      <c r="B70" s="34" t="s">
        <v>209</v>
      </c>
    </row>
    <row r="71" spans="1:2" ht="21" x14ac:dyDescent="0.2">
      <c r="A71" s="78" t="s">
        <v>210</v>
      </c>
      <c r="B71" s="34" t="s">
        <v>211</v>
      </c>
    </row>
    <row r="72" spans="1:2" ht="21" x14ac:dyDescent="0.2">
      <c r="A72" s="78" t="s">
        <v>212</v>
      </c>
      <c r="B72" s="34" t="s">
        <v>213</v>
      </c>
    </row>
    <row r="73" spans="1:2" ht="21" x14ac:dyDescent="0.2">
      <c r="A73" s="78" t="s">
        <v>214</v>
      </c>
      <c r="B73" s="34" t="s">
        <v>215</v>
      </c>
    </row>
    <row r="74" spans="1:2" ht="21" x14ac:dyDescent="0.2">
      <c r="A74" s="78" t="s">
        <v>216</v>
      </c>
      <c r="B74" s="34" t="s">
        <v>217</v>
      </c>
    </row>
    <row r="75" spans="1:2" ht="21" x14ac:dyDescent="0.2">
      <c r="A75" s="78" t="s">
        <v>218</v>
      </c>
      <c r="B75" s="34" t="s">
        <v>219</v>
      </c>
    </row>
    <row r="76" spans="1:2" ht="21" x14ac:dyDescent="0.2">
      <c r="A76" s="78" t="s">
        <v>220</v>
      </c>
      <c r="B76" s="34" t="s">
        <v>221</v>
      </c>
    </row>
    <row r="77" spans="1:2" ht="21" x14ac:dyDescent="0.2">
      <c r="A77" s="78" t="s">
        <v>222</v>
      </c>
      <c r="B77" s="34" t="s">
        <v>223</v>
      </c>
    </row>
    <row r="78" spans="1:2" ht="21" x14ac:dyDescent="0.2">
      <c r="A78" s="78" t="s">
        <v>323</v>
      </c>
      <c r="B78" s="34" t="s">
        <v>224</v>
      </c>
    </row>
    <row r="79" spans="1:2" ht="21" x14ac:dyDescent="0.2">
      <c r="A79" s="78" t="s">
        <v>225</v>
      </c>
      <c r="B79" s="34" t="s">
        <v>226</v>
      </c>
    </row>
    <row r="80" spans="1:2" ht="21" x14ac:dyDescent="0.2">
      <c r="A80" s="78" t="s">
        <v>227</v>
      </c>
      <c r="B80" s="34" t="s">
        <v>228</v>
      </c>
    </row>
    <row r="81" spans="1:2" ht="21" x14ac:dyDescent="0.2">
      <c r="A81" s="78" t="s">
        <v>229</v>
      </c>
      <c r="B81" s="34" t="s">
        <v>230</v>
      </c>
    </row>
    <row r="82" spans="1:2" ht="21" x14ac:dyDescent="0.2">
      <c r="A82" s="78" t="s">
        <v>324</v>
      </c>
      <c r="B82" s="34" t="s">
        <v>231</v>
      </c>
    </row>
    <row r="83" spans="1:2" ht="21" x14ac:dyDescent="0.2">
      <c r="A83" s="78" t="s">
        <v>325</v>
      </c>
      <c r="B83" s="34" t="s">
        <v>232</v>
      </c>
    </row>
    <row r="84" spans="1:2" ht="21" x14ac:dyDescent="0.2">
      <c r="A84" s="78" t="s">
        <v>326</v>
      </c>
      <c r="B84" s="34" t="s">
        <v>233</v>
      </c>
    </row>
    <row r="85" spans="1:2" ht="21" x14ac:dyDescent="0.2">
      <c r="A85" s="78" t="s">
        <v>234</v>
      </c>
      <c r="B85" s="34" t="s">
        <v>235</v>
      </c>
    </row>
    <row r="86" spans="1:2" ht="21" x14ac:dyDescent="0.2">
      <c r="A86" s="78" t="s">
        <v>236</v>
      </c>
      <c r="B86" s="34" t="s">
        <v>237</v>
      </c>
    </row>
    <row r="87" spans="1:2" ht="21" x14ac:dyDescent="0.2">
      <c r="A87" s="78" t="s">
        <v>238</v>
      </c>
      <c r="B87" s="34" t="s">
        <v>239</v>
      </c>
    </row>
    <row r="88" spans="1:2" ht="21" x14ac:dyDescent="0.2">
      <c r="A88" s="78" t="s">
        <v>240</v>
      </c>
      <c r="B88" s="34" t="s">
        <v>241</v>
      </c>
    </row>
    <row r="89" spans="1:2" ht="21" x14ac:dyDescent="0.2">
      <c r="A89" s="78" t="s">
        <v>327</v>
      </c>
      <c r="B89" s="34" t="s">
        <v>242</v>
      </c>
    </row>
    <row r="90" spans="1:2" ht="21" x14ac:dyDescent="0.2">
      <c r="A90" s="78" t="s">
        <v>243</v>
      </c>
      <c r="B90" s="34" t="s">
        <v>244</v>
      </c>
    </row>
    <row r="91" spans="1:2" ht="21" x14ac:dyDescent="0.2">
      <c r="A91" s="78" t="s">
        <v>245</v>
      </c>
      <c r="B91" s="34" t="s">
        <v>246</v>
      </c>
    </row>
    <row r="92" spans="1:2" ht="21" x14ac:dyDescent="0.2">
      <c r="A92" s="78" t="s">
        <v>247</v>
      </c>
      <c r="B92" s="34" t="s">
        <v>248</v>
      </c>
    </row>
    <row r="93" spans="1:2" ht="21" x14ac:dyDescent="0.2">
      <c r="A93" s="78" t="s">
        <v>328</v>
      </c>
      <c r="B93" s="34" t="s">
        <v>249</v>
      </c>
    </row>
    <row r="94" spans="1:2" ht="21" x14ac:dyDescent="0.2">
      <c r="A94" s="78" t="s">
        <v>250</v>
      </c>
      <c r="B94" s="34" t="s">
        <v>251</v>
      </c>
    </row>
    <row r="95" spans="1:2" ht="21" x14ac:dyDescent="0.2">
      <c r="A95" s="78" t="s">
        <v>252</v>
      </c>
      <c r="B95" s="34" t="s">
        <v>253</v>
      </c>
    </row>
    <row r="96" spans="1:2" ht="21" x14ac:dyDescent="0.2">
      <c r="A96" s="78" t="s">
        <v>254</v>
      </c>
      <c r="B96" s="34" t="s">
        <v>255</v>
      </c>
    </row>
    <row r="97" spans="1:2" ht="21" x14ac:dyDescent="0.2">
      <c r="A97" s="78" t="s">
        <v>446</v>
      </c>
      <c r="B97" s="34" t="s">
        <v>256</v>
      </c>
    </row>
    <row r="98" spans="1:2" ht="21" x14ac:dyDescent="0.2">
      <c r="A98" s="78" t="s">
        <v>257</v>
      </c>
      <c r="B98" s="34" t="s">
        <v>258</v>
      </c>
    </row>
    <row r="99" spans="1:2" ht="21" x14ac:dyDescent="0.2">
      <c r="A99" s="78" t="s">
        <v>259</v>
      </c>
      <c r="B99" s="34" t="s">
        <v>260</v>
      </c>
    </row>
    <row r="100" spans="1:2" ht="21" x14ac:dyDescent="0.2">
      <c r="A100" s="78" t="s">
        <v>261</v>
      </c>
      <c r="B100" s="34" t="s">
        <v>262</v>
      </c>
    </row>
    <row r="101" spans="1:2" ht="21" x14ac:dyDescent="0.2">
      <c r="A101" s="78" t="s">
        <v>263</v>
      </c>
      <c r="B101" s="34" t="s">
        <v>264</v>
      </c>
    </row>
    <row r="102" spans="1:2" ht="21" x14ac:dyDescent="0.2">
      <c r="A102" s="78" t="s">
        <v>265</v>
      </c>
      <c r="B102" s="34" t="s">
        <v>266</v>
      </c>
    </row>
    <row r="103" spans="1:2" ht="21" x14ac:dyDescent="0.2">
      <c r="A103" s="78" t="s">
        <v>267</v>
      </c>
      <c r="B103" s="34" t="s">
        <v>268</v>
      </c>
    </row>
    <row r="104" spans="1:2" ht="21" x14ac:dyDescent="0.2">
      <c r="A104" s="78" t="s">
        <v>269</v>
      </c>
      <c r="B104" s="34" t="s">
        <v>270</v>
      </c>
    </row>
    <row r="105" spans="1:2" ht="21" x14ac:dyDescent="0.2">
      <c r="A105" s="78" t="s">
        <v>271</v>
      </c>
      <c r="B105" s="34" t="s">
        <v>272</v>
      </c>
    </row>
    <row r="106" spans="1:2" ht="21" x14ac:dyDescent="0.2">
      <c r="A106" s="78" t="s">
        <v>273</v>
      </c>
      <c r="B106" s="34" t="s">
        <v>274</v>
      </c>
    </row>
    <row r="107" spans="1:2" ht="21" x14ac:dyDescent="0.2">
      <c r="A107" s="78" t="s">
        <v>275</v>
      </c>
      <c r="B107" s="34" t="s">
        <v>276</v>
      </c>
    </row>
    <row r="108" spans="1:2" ht="21" x14ac:dyDescent="0.2">
      <c r="A108" s="78" t="s">
        <v>277</v>
      </c>
      <c r="B108" s="34" t="s">
        <v>278</v>
      </c>
    </row>
    <row r="109" spans="1:2" ht="21" x14ac:dyDescent="0.2">
      <c r="A109" s="78" t="s">
        <v>279</v>
      </c>
      <c r="B109" s="34" t="s">
        <v>280</v>
      </c>
    </row>
    <row r="110" spans="1:2" ht="21" x14ac:dyDescent="0.2">
      <c r="A110" s="78" t="s">
        <v>281</v>
      </c>
      <c r="B110" s="34" t="s">
        <v>282</v>
      </c>
    </row>
    <row r="111" spans="1:2" ht="21" x14ac:dyDescent="0.2">
      <c r="A111" s="78" t="s">
        <v>283</v>
      </c>
      <c r="B111" s="34" t="s">
        <v>284</v>
      </c>
    </row>
    <row r="112" spans="1:2" ht="21" x14ac:dyDescent="0.2">
      <c r="A112" s="78" t="s">
        <v>285</v>
      </c>
      <c r="B112" s="34" t="s">
        <v>286</v>
      </c>
    </row>
    <row r="113" spans="1:2" ht="21" x14ac:dyDescent="0.2">
      <c r="A113" s="78" t="s">
        <v>287</v>
      </c>
      <c r="B113" s="34" t="s">
        <v>288</v>
      </c>
    </row>
    <row r="114" spans="1:2" ht="21" x14ac:dyDescent="0.2">
      <c r="A114" s="78" t="s">
        <v>329</v>
      </c>
      <c r="B114" s="34" t="s">
        <v>289</v>
      </c>
    </row>
    <row r="115" spans="1:2" ht="21" x14ac:dyDescent="0.2">
      <c r="A115" s="78" t="s">
        <v>290</v>
      </c>
      <c r="B115" s="34" t="s">
        <v>291</v>
      </c>
    </row>
    <row r="116" spans="1:2" ht="21" x14ac:dyDescent="0.2">
      <c r="A116" s="78" t="s">
        <v>330</v>
      </c>
      <c r="B116" s="34" t="s">
        <v>292</v>
      </c>
    </row>
    <row r="117" spans="1:2" ht="21" x14ac:dyDescent="0.2">
      <c r="A117" s="78" t="s">
        <v>331</v>
      </c>
      <c r="B117" s="34" t="s">
        <v>293</v>
      </c>
    </row>
    <row r="118" spans="1:2" ht="21" x14ac:dyDescent="0.2">
      <c r="A118" s="78" t="s">
        <v>294</v>
      </c>
      <c r="B118" s="34" t="s">
        <v>295</v>
      </c>
    </row>
    <row r="119" spans="1:2" ht="21" x14ac:dyDescent="0.2">
      <c r="A119" s="78" t="s">
        <v>332</v>
      </c>
      <c r="B119" s="34" t="s">
        <v>296</v>
      </c>
    </row>
    <row r="120" spans="1:2" ht="21" x14ac:dyDescent="0.2">
      <c r="A120" s="78" t="s">
        <v>333</v>
      </c>
      <c r="B120" s="34" t="s">
        <v>297</v>
      </c>
    </row>
    <row r="121" spans="1:2" ht="21" x14ac:dyDescent="0.2">
      <c r="A121" s="78" t="s">
        <v>298</v>
      </c>
      <c r="B121" s="34" t="s">
        <v>299</v>
      </c>
    </row>
    <row r="122" spans="1:2" ht="21" x14ac:dyDescent="0.2">
      <c r="A122" s="78" t="s">
        <v>300</v>
      </c>
      <c r="B122" s="34" t="s">
        <v>301</v>
      </c>
    </row>
    <row r="123" spans="1:2" ht="21" x14ac:dyDescent="0.2">
      <c r="A123" s="78" t="s">
        <v>302</v>
      </c>
      <c r="B123" s="34" t="s">
        <v>303</v>
      </c>
    </row>
    <row r="124" spans="1:2" ht="21" x14ac:dyDescent="0.2">
      <c r="A124" s="78" t="s">
        <v>304</v>
      </c>
      <c r="B124" s="34" t="s">
        <v>305</v>
      </c>
    </row>
    <row r="125" spans="1:2" ht="21" x14ac:dyDescent="0.2">
      <c r="A125" s="78" t="s">
        <v>334</v>
      </c>
      <c r="B125" s="34" t="s">
        <v>306</v>
      </c>
    </row>
    <row r="126" spans="1:2" ht="21" x14ac:dyDescent="0.2">
      <c r="A126" s="78" t="s">
        <v>307</v>
      </c>
      <c r="B126" s="34" t="s">
        <v>308</v>
      </c>
    </row>
    <row r="127" spans="1:2" ht="21" x14ac:dyDescent="0.2">
      <c r="A127" s="78" t="s">
        <v>309</v>
      </c>
      <c r="B127" s="34" t="s">
        <v>310</v>
      </c>
    </row>
    <row r="128" spans="1:2" ht="21" x14ac:dyDescent="0.2">
      <c r="A128" s="33" t="s">
        <v>375</v>
      </c>
      <c r="B128" s="34" t="s">
        <v>374</v>
      </c>
    </row>
  </sheetData>
  <sheetProtection algorithmName="SHA-512" hashValue="4ZUDt+p6E+F4IgmYk9aQtc9XsNIib1JpJ8Jayap8r4obbgNkCrQ8G80gs3dHxCD0dk5MSnA41yfqPYiQNqlGAQ==" saltValue="rUE9raIlYpIUUCkitLWwB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8F8D9F40C545BE5C462C5BBF431C" ma:contentTypeVersion="0" ma:contentTypeDescription="Create a new document." ma:contentTypeScope="" ma:versionID="b7da8b2e8c425e459affa131adb65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51259-5BF9-4BB0-8144-5DE127D26D36}"/>
</file>

<file path=customXml/itemProps2.xml><?xml version="1.0" encoding="utf-8"?>
<ds:datastoreItem xmlns:ds="http://schemas.openxmlformats.org/officeDocument/2006/customXml" ds:itemID="{AB275363-5A6B-43E6-A5AD-283337F9E731}"/>
</file>

<file path=customXml/itemProps3.xml><?xml version="1.0" encoding="utf-8"?>
<ds:datastoreItem xmlns:ds="http://schemas.openxmlformats.org/officeDocument/2006/customXml" ds:itemID="{1B3F13F8-F636-4C81-9619-194A64B2B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DS_PGFPP</vt:lpstr>
      <vt:lpstr>DS_PGCIP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อิศรา ภูอิสระกิจ</cp:lastModifiedBy>
  <dcterms:created xsi:type="dcterms:W3CDTF">2021-01-27T03:39:44Z</dcterms:created>
  <dcterms:modified xsi:type="dcterms:W3CDTF">2021-08-10T03:07:11Z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2021-01-27T06:09:56Z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1d9f58c9-d32e-42a0-a5c6-fd3c6bb4ec97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0x01010073BD8F8D9F40C545BE5C462C5BBF431C</vt:lpwstr>
  </property>
  <property fmtid="{D5CDD505-2E9C-101B-9397-08002B2CF9AE}" pid="10" name="Order">
    <vt:r8>600</vt:r8>
  </property>
  <property fmtid="{D5CDD505-2E9C-101B-9397-08002B2CF9AE}" pid="11" name="xz1s">
    <vt:lpwstr>6.1-6.2 แบบรายงานงบการเงินสำหรับผู้ประกอบธุรกิจภายใต้การกำกับตามกฎหมายว่าด้วยระบบการชำระเงิน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juew">
    <vt:lpwstr>1. ข้อมูลการกำกับด้านการชำระเงิน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sxmx">
    <vt:lpwstr>วันที่มีผลบังคับใช้ ม.ค. 64 วันที่เผยแพร่ 23 ก.ค. 64</vt:lpwstr>
  </property>
  <property fmtid="{D5CDD505-2E9C-101B-9397-08002B2CF9AE}" pid="18" name="TemplateUrl">
    <vt:lpwstr/>
  </property>
  <property fmtid="{D5CDD505-2E9C-101B-9397-08002B2CF9AE}" pid="19" name="tpw5">
    <vt:lpwstr>40</vt:lpwstr>
  </property>
</Properties>
</file>